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harts/chart1.xml" ContentType="application/vnd.openxmlformats-officedocument.drawingml.chart+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updateLinks="never" codeName="DieseArbeitsmappe"/>
  <mc:AlternateContent xmlns:mc="http://schemas.openxmlformats.org/markup-compatibility/2006">
    <mc:Choice Requires="x15">
      <x15ac:absPath xmlns:x15ac="http://schemas.microsoft.com/office/spreadsheetml/2010/11/ac" url="C:\Users\stoy\Desktop\daten\800 bauoek\835 FBP\421 IDB KBOB\06 VVT leitfaden\"/>
    </mc:Choice>
  </mc:AlternateContent>
  <xr:revisionPtr revIDLastSave="0" documentId="13_ncr:1_{6C53B063-AF42-43EF-8084-8AB9A1C2E0A4}" xr6:coauthVersionLast="47" xr6:coauthVersionMax="47" xr10:uidLastSave="{00000000-0000-0000-0000-000000000000}"/>
  <workbookProtection workbookAlgorithmName="SHA-512" workbookHashValue="uEdJe0BqLRWyDhLeOb1mlPS2knPa0T2aK/9sG9HX+Bi0amhayUAhVLXkjf56HvSVxXqwd7ixz6WNUod3YF+Smg==" workbookSaltValue="TZBBw8h/pPssXWZRC/m+3g==" workbookSpinCount="100000" lockStructure="1"/>
  <bookViews>
    <workbookView xWindow="-110" yWindow="-110" windowWidth="38620" windowHeight="21220" xr2:uid="{00000000-000D-0000-FFFF-FFFF00000000}"/>
  </bookViews>
  <sheets>
    <sheet name="A SAISIE" sheetId="7" r:id="rId1"/>
    <sheet name="B EMISSION" sheetId="13" r:id="rId2"/>
    <sheet name="C INDICES" sheetId="9" r:id="rId3"/>
    <sheet name="D kataloge" sheetId="10" state="hidden" r:id="rId4"/>
  </sheets>
  <externalReferences>
    <externalReference r:id="rId5"/>
  </externalReferences>
  <definedNames>
    <definedName name="Bausparten">[1]Daten!$A$2:$A$13</definedName>
    <definedName name="_xlnm.Print_Area" localSheetId="0">'A SAISIE'!$A:$E</definedName>
    <definedName name="_xlnm.Print_Area" localSheetId="1">'B EMISSION'!$A:$J</definedName>
    <definedName name="_xlnm.Print_Titles" localSheetId="0">'A SAISIE'!$63:$64</definedName>
    <definedName name="_xlnm.Print_Titles" localSheetId="1">'B EMISSION'!$48:$49</definedName>
    <definedName name="_xlnm.Print_Titles" localSheetId="2">'C INDICES'!$B:$C,'C INDICES'!$1:$6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5" i="9" l="1"/>
  <c r="BA4" i="9"/>
  <c r="B3" i="10" l="1"/>
  <c r="B4" i="10"/>
  <c r="B5" i="10"/>
  <c r="B6" i="10"/>
  <c r="B7" i="10"/>
  <c r="B8" i="10"/>
  <c r="B9" i="10"/>
  <c r="B10" i="10"/>
  <c r="B11" i="10"/>
  <c r="B12" i="10"/>
  <c r="B13" i="10"/>
  <c r="B14" i="10"/>
  <c r="B15" i="10"/>
  <c r="B16" i="10"/>
  <c r="B17" i="10"/>
  <c r="B2" i="10"/>
  <c r="A9" i="10"/>
  <c r="A8" i="10"/>
  <c r="A7" i="10"/>
  <c r="A6" i="10"/>
  <c r="A5" i="10"/>
  <c r="A4" i="10"/>
  <c r="A3" i="10"/>
  <c r="A2" i="10"/>
  <c r="A15" i="13"/>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C35" i="7"/>
  <c r="E41" i="7" s="1"/>
  <c r="E65" i="7"/>
  <c r="D79" i="13" l="1"/>
  <c r="D60" i="13"/>
  <c r="D61" i="13"/>
  <c r="D62" i="13"/>
  <c r="D63" i="13"/>
  <c r="D64" i="13"/>
  <c r="D65" i="13"/>
  <c r="D66" i="13"/>
  <c r="D67" i="13"/>
  <c r="D68" i="13"/>
  <c r="D69" i="13"/>
  <c r="D70" i="13"/>
  <c r="C50" i="13" l="1"/>
  <c r="A13" i="7" l="1"/>
  <c r="A12" i="7"/>
  <c r="DD46" i="13" l="1"/>
  <c r="DC46" i="13"/>
  <c r="DB46" i="13"/>
  <c r="DA46" i="13"/>
  <c r="CZ46" i="13"/>
  <c r="CY46" i="13"/>
  <c r="CX46" i="13"/>
  <c r="CW46" i="13"/>
  <c r="CV46" i="13"/>
  <c r="CU46" i="13"/>
  <c r="CT46" i="13"/>
  <c r="CS46" i="13"/>
  <c r="CR46" i="13"/>
  <c r="CQ46" i="13"/>
  <c r="CP46" i="13"/>
  <c r="CO46" i="13"/>
  <c r="CN46" i="13"/>
  <c r="CM46" i="13"/>
  <c r="CL46" i="13"/>
  <c r="CK46" i="13"/>
  <c r="CJ46" i="13"/>
  <c r="CI46" i="13"/>
  <c r="CH46" i="13"/>
  <c r="CG46" i="13"/>
  <c r="CF46" i="13"/>
  <c r="CE46" i="13"/>
  <c r="CD46" i="13"/>
  <c r="CC46" i="13"/>
  <c r="CB46" i="13"/>
  <c r="CA46" i="13"/>
  <c r="BZ46" i="13"/>
  <c r="BY46" i="13"/>
  <c r="BX46" i="13"/>
  <c r="BW46" i="13"/>
  <c r="BV46" i="13"/>
  <c r="BU46" i="13"/>
  <c r="BT46" i="13"/>
  <c r="BS46" i="13"/>
  <c r="BR46" i="13"/>
  <c r="BQ46" i="13"/>
  <c r="BP46" i="13"/>
  <c r="BO46" i="13"/>
  <c r="BN46" i="13"/>
  <c r="BM46" i="13"/>
  <c r="BL46" i="13"/>
  <c r="BK46" i="13"/>
  <c r="BJ46" i="13"/>
  <c r="BI46" i="13"/>
  <c r="BH46" i="13"/>
  <c r="BG46" i="13"/>
  <c r="BF46" i="13"/>
  <c r="BE46" i="13"/>
  <c r="BD46" i="13"/>
  <c r="BC46" i="13"/>
  <c r="BB46" i="13"/>
  <c r="BA46" i="13"/>
  <c r="AZ46" i="13"/>
  <c r="AY46" i="13"/>
  <c r="AX46" i="13"/>
  <c r="AW46" i="13"/>
  <c r="AV46" i="13"/>
  <c r="AU46" i="13"/>
  <c r="AT46" i="13"/>
  <c r="AS46" i="13"/>
  <c r="AR46" i="13"/>
  <c r="AQ46" i="13"/>
  <c r="AP46" i="13"/>
  <c r="DD45" i="13"/>
  <c r="DC45" i="13"/>
  <c r="DB45" i="13"/>
  <c r="DA45" i="13"/>
  <c r="CZ45" i="13"/>
  <c r="CY45" i="13"/>
  <c r="CX45" i="13"/>
  <c r="CW45" i="13"/>
  <c r="CV45" i="13"/>
  <c r="CU45" i="13"/>
  <c r="CT45" i="13"/>
  <c r="CS45" i="13"/>
  <c r="CR45" i="13"/>
  <c r="CQ45" i="13"/>
  <c r="CP45" i="13"/>
  <c r="CO45" i="13"/>
  <c r="CN45" i="13"/>
  <c r="CM45" i="13"/>
  <c r="CL45" i="13"/>
  <c r="CK45" i="13"/>
  <c r="CJ45" i="13"/>
  <c r="CI45" i="13"/>
  <c r="CH45" i="13"/>
  <c r="CG45" i="13"/>
  <c r="CF45" i="13"/>
  <c r="CE45" i="13"/>
  <c r="CD45" i="13"/>
  <c r="CC45" i="13"/>
  <c r="CB45" i="13"/>
  <c r="CA45" i="13"/>
  <c r="BZ45" i="13"/>
  <c r="BY45" i="13"/>
  <c r="BX45" i="13"/>
  <c r="BW45" i="13"/>
  <c r="BV45" i="13"/>
  <c r="BU45" i="13"/>
  <c r="BT45" i="13"/>
  <c r="BS45" i="13"/>
  <c r="BR45" i="13"/>
  <c r="BQ45" i="13"/>
  <c r="BP45" i="13"/>
  <c r="BO45" i="13"/>
  <c r="BN45" i="13"/>
  <c r="BM45" i="13"/>
  <c r="BL45" i="13"/>
  <c r="BK45" i="13"/>
  <c r="BJ45" i="13"/>
  <c r="BI45" i="13"/>
  <c r="BH45" i="13"/>
  <c r="BG45" i="13"/>
  <c r="BF45" i="13"/>
  <c r="BE45" i="13"/>
  <c r="BD45" i="13"/>
  <c r="BC45" i="13"/>
  <c r="BB45" i="13"/>
  <c r="BA45" i="13"/>
  <c r="AZ45" i="13"/>
  <c r="AY45" i="13"/>
  <c r="AX45" i="13"/>
  <c r="AW45" i="13"/>
  <c r="AV45" i="13"/>
  <c r="AU45" i="13"/>
  <c r="AT45" i="13"/>
  <c r="AS45" i="13"/>
  <c r="AR45" i="13"/>
  <c r="AQ45" i="13"/>
  <c r="AP45" i="13"/>
  <c r="D233" i="13"/>
  <c r="C233" i="13"/>
  <c r="B233" i="13"/>
  <c r="D232" i="13"/>
  <c r="C232" i="13"/>
  <c r="B232" i="13"/>
  <c r="D231" i="13"/>
  <c r="C231" i="13"/>
  <c r="B231" i="13"/>
  <c r="D230" i="13"/>
  <c r="C230" i="13"/>
  <c r="B230" i="13"/>
  <c r="D229" i="13"/>
  <c r="C229" i="13"/>
  <c r="B229" i="13"/>
  <c r="D228" i="13"/>
  <c r="C228" i="13"/>
  <c r="B228" i="13"/>
  <c r="D227" i="13"/>
  <c r="C227" i="13"/>
  <c r="B227" i="13"/>
  <c r="D226" i="13"/>
  <c r="C226" i="13"/>
  <c r="B226" i="13"/>
  <c r="D225" i="13"/>
  <c r="C225" i="13"/>
  <c r="B225" i="13"/>
  <c r="D224" i="13"/>
  <c r="C224" i="13"/>
  <c r="B224" i="13"/>
  <c r="D223" i="13"/>
  <c r="C223" i="13"/>
  <c r="B223" i="13"/>
  <c r="D222" i="13"/>
  <c r="C222" i="13"/>
  <c r="B222" i="13"/>
  <c r="D221" i="13"/>
  <c r="C221" i="13"/>
  <c r="B221" i="13"/>
  <c r="D220" i="13"/>
  <c r="C220" i="13"/>
  <c r="B220" i="13"/>
  <c r="D219" i="13"/>
  <c r="C219" i="13"/>
  <c r="B219" i="13"/>
  <c r="D218" i="13"/>
  <c r="C218" i="13"/>
  <c r="B218" i="13"/>
  <c r="D217" i="13"/>
  <c r="C217" i="13"/>
  <c r="B217" i="13"/>
  <c r="D216" i="13"/>
  <c r="C216" i="13"/>
  <c r="B216" i="13"/>
  <c r="D215" i="13"/>
  <c r="C215" i="13"/>
  <c r="B215" i="13"/>
  <c r="D214" i="13"/>
  <c r="C214" i="13"/>
  <c r="B214" i="13"/>
  <c r="D213" i="13"/>
  <c r="C213" i="13"/>
  <c r="B213" i="13"/>
  <c r="D212" i="13"/>
  <c r="C212" i="13"/>
  <c r="B212" i="13"/>
  <c r="D211" i="13"/>
  <c r="C211" i="13"/>
  <c r="B211" i="13"/>
  <c r="D210" i="13"/>
  <c r="C210" i="13"/>
  <c r="B210" i="13"/>
  <c r="D209" i="13"/>
  <c r="C209" i="13"/>
  <c r="B209" i="13"/>
  <c r="D208" i="13"/>
  <c r="C208" i="13"/>
  <c r="B208" i="13"/>
  <c r="D207" i="13"/>
  <c r="C207" i="13"/>
  <c r="B207" i="13"/>
  <c r="D206" i="13"/>
  <c r="C206" i="13"/>
  <c r="B206" i="13"/>
  <c r="D205" i="13"/>
  <c r="C205" i="13"/>
  <c r="B205" i="13"/>
  <c r="D204" i="13"/>
  <c r="C204" i="13"/>
  <c r="B204" i="13"/>
  <c r="D203" i="13"/>
  <c r="C203" i="13"/>
  <c r="B203" i="13"/>
  <c r="D202" i="13"/>
  <c r="C202" i="13"/>
  <c r="B202" i="13"/>
  <c r="D201" i="13"/>
  <c r="C201" i="13"/>
  <c r="B201" i="13"/>
  <c r="D200" i="13"/>
  <c r="C200" i="13"/>
  <c r="B200" i="13"/>
  <c r="D199" i="13"/>
  <c r="C199" i="13"/>
  <c r="B199" i="13"/>
  <c r="D198" i="13"/>
  <c r="C198" i="13"/>
  <c r="B198" i="13"/>
  <c r="D197" i="13"/>
  <c r="C197" i="13"/>
  <c r="B197" i="13"/>
  <c r="D196" i="13"/>
  <c r="C196" i="13"/>
  <c r="B196" i="13"/>
  <c r="D195" i="13"/>
  <c r="C195" i="13"/>
  <c r="B195" i="13"/>
  <c r="D194" i="13"/>
  <c r="C194" i="13"/>
  <c r="B194" i="13"/>
  <c r="D193" i="13"/>
  <c r="C193" i="13"/>
  <c r="B193" i="13"/>
  <c r="D192" i="13"/>
  <c r="C192" i="13"/>
  <c r="B192" i="13"/>
  <c r="D191" i="13"/>
  <c r="C191" i="13"/>
  <c r="B191" i="13"/>
  <c r="D190" i="13"/>
  <c r="C190" i="13"/>
  <c r="B190" i="13"/>
  <c r="D189" i="13"/>
  <c r="C189" i="13"/>
  <c r="B189" i="13"/>
  <c r="D188" i="13"/>
  <c r="C188" i="13"/>
  <c r="B188" i="13"/>
  <c r="D187" i="13"/>
  <c r="C187" i="13"/>
  <c r="B187" i="13"/>
  <c r="D186" i="13"/>
  <c r="C186" i="13"/>
  <c r="B186" i="13"/>
  <c r="D185" i="13"/>
  <c r="C185" i="13"/>
  <c r="B185" i="13"/>
  <c r="D184" i="13"/>
  <c r="C184" i="13"/>
  <c r="B184" i="13"/>
  <c r="D183" i="13"/>
  <c r="C183" i="13"/>
  <c r="B183" i="13"/>
  <c r="D182" i="13"/>
  <c r="C182" i="13"/>
  <c r="B182" i="13"/>
  <c r="D181" i="13"/>
  <c r="C181" i="13"/>
  <c r="B181" i="13"/>
  <c r="D180" i="13"/>
  <c r="C180" i="13"/>
  <c r="B180" i="13"/>
  <c r="D179" i="13"/>
  <c r="C179" i="13"/>
  <c r="B179" i="13"/>
  <c r="D178" i="13"/>
  <c r="C178" i="13"/>
  <c r="B178" i="13"/>
  <c r="D177" i="13"/>
  <c r="C177" i="13"/>
  <c r="B177" i="13"/>
  <c r="D176" i="13"/>
  <c r="C176" i="13"/>
  <c r="B176" i="13"/>
  <c r="D175" i="13"/>
  <c r="C175" i="13"/>
  <c r="B175" i="13"/>
  <c r="D174" i="13"/>
  <c r="C174" i="13"/>
  <c r="B174" i="13"/>
  <c r="D173" i="13"/>
  <c r="C173" i="13"/>
  <c r="B173" i="13"/>
  <c r="D172" i="13"/>
  <c r="C172" i="13"/>
  <c r="B172" i="13"/>
  <c r="D171" i="13"/>
  <c r="C171" i="13"/>
  <c r="B171" i="13"/>
  <c r="D170" i="13"/>
  <c r="C170" i="13"/>
  <c r="B170" i="13"/>
  <c r="D169" i="13"/>
  <c r="C169" i="13"/>
  <c r="B169" i="13"/>
  <c r="D168" i="13"/>
  <c r="C168" i="13"/>
  <c r="B168" i="13"/>
  <c r="D167" i="13"/>
  <c r="C167" i="13"/>
  <c r="B167" i="13"/>
  <c r="D166" i="13"/>
  <c r="C166" i="13"/>
  <c r="B166" i="13"/>
  <c r="D165" i="13"/>
  <c r="C165" i="13"/>
  <c r="B165" i="13"/>
  <c r="D164" i="13"/>
  <c r="C164" i="13"/>
  <c r="B164" i="13"/>
  <c r="D163" i="13"/>
  <c r="C163" i="13"/>
  <c r="B163" i="13"/>
  <c r="D162" i="13"/>
  <c r="C162" i="13"/>
  <c r="B162" i="13"/>
  <c r="D161" i="13"/>
  <c r="C161" i="13"/>
  <c r="B161" i="13"/>
  <c r="D160" i="13"/>
  <c r="C160" i="13"/>
  <c r="B160" i="13"/>
  <c r="D159" i="13"/>
  <c r="C159" i="13"/>
  <c r="B159" i="13"/>
  <c r="D158" i="13"/>
  <c r="C158" i="13"/>
  <c r="B158" i="13"/>
  <c r="D157" i="13"/>
  <c r="C157" i="13"/>
  <c r="B157" i="13"/>
  <c r="D156" i="13"/>
  <c r="C156" i="13"/>
  <c r="B156" i="13"/>
  <c r="D155" i="13"/>
  <c r="C155" i="13"/>
  <c r="B155" i="13"/>
  <c r="D154" i="13"/>
  <c r="C154" i="13"/>
  <c r="B154" i="13"/>
  <c r="D153" i="13"/>
  <c r="C153" i="13"/>
  <c r="B153" i="13"/>
  <c r="D152" i="13"/>
  <c r="C152" i="13"/>
  <c r="B152" i="13"/>
  <c r="D151" i="13"/>
  <c r="C151" i="13"/>
  <c r="B151" i="13"/>
  <c r="D150" i="13"/>
  <c r="C150" i="13"/>
  <c r="B150" i="13"/>
  <c r="D149" i="13"/>
  <c r="C149" i="13"/>
  <c r="B149" i="13"/>
  <c r="D148" i="13"/>
  <c r="C148" i="13"/>
  <c r="B148" i="13"/>
  <c r="D147" i="13"/>
  <c r="C147" i="13"/>
  <c r="B147" i="13"/>
  <c r="D146" i="13"/>
  <c r="C146" i="13"/>
  <c r="B146" i="13"/>
  <c r="D145" i="13"/>
  <c r="C145" i="13"/>
  <c r="B145" i="13"/>
  <c r="D144" i="13"/>
  <c r="C144" i="13"/>
  <c r="B144" i="13"/>
  <c r="D143" i="13"/>
  <c r="C143" i="13"/>
  <c r="B143" i="13"/>
  <c r="D142" i="13"/>
  <c r="C142" i="13"/>
  <c r="B142" i="13"/>
  <c r="D141" i="13"/>
  <c r="C141" i="13"/>
  <c r="B141" i="13"/>
  <c r="D140" i="13"/>
  <c r="C140" i="13"/>
  <c r="B140" i="13"/>
  <c r="D139" i="13"/>
  <c r="C139" i="13"/>
  <c r="B139" i="13"/>
  <c r="D138" i="13"/>
  <c r="C138" i="13"/>
  <c r="B138" i="13"/>
  <c r="D137" i="13"/>
  <c r="C137" i="13"/>
  <c r="B137" i="13"/>
  <c r="D136" i="13"/>
  <c r="C136" i="13"/>
  <c r="B136" i="13"/>
  <c r="D135" i="13"/>
  <c r="C135" i="13"/>
  <c r="B135" i="13"/>
  <c r="D134" i="13"/>
  <c r="C134" i="13"/>
  <c r="B134" i="13"/>
  <c r="D133" i="13"/>
  <c r="C133" i="13"/>
  <c r="B133" i="13"/>
  <c r="D132" i="13"/>
  <c r="C132" i="13"/>
  <c r="B132" i="13"/>
  <c r="D131" i="13"/>
  <c r="C131" i="13"/>
  <c r="B131" i="13"/>
  <c r="D130" i="13"/>
  <c r="C130" i="13"/>
  <c r="B130" i="13"/>
  <c r="D129" i="13"/>
  <c r="C129" i="13"/>
  <c r="B129" i="13"/>
  <c r="D128" i="13"/>
  <c r="C128" i="13"/>
  <c r="B128" i="13"/>
  <c r="D127" i="13"/>
  <c r="C127" i="13"/>
  <c r="B127" i="13"/>
  <c r="D126" i="13"/>
  <c r="C126" i="13"/>
  <c r="B126" i="13"/>
  <c r="D125" i="13"/>
  <c r="C125" i="13"/>
  <c r="B125" i="13"/>
  <c r="D124" i="13"/>
  <c r="C124" i="13"/>
  <c r="B124" i="13"/>
  <c r="D123" i="13"/>
  <c r="C123" i="13"/>
  <c r="B123" i="13"/>
  <c r="D122" i="13"/>
  <c r="C122" i="13"/>
  <c r="B122" i="13"/>
  <c r="D121" i="13"/>
  <c r="C121" i="13"/>
  <c r="B121" i="13"/>
  <c r="D120" i="13"/>
  <c r="C120" i="13"/>
  <c r="B120" i="13"/>
  <c r="D119" i="13"/>
  <c r="C119" i="13"/>
  <c r="B119" i="13"/>
  <c r="D118" i="13"/>
  <c r="C118" i="13"/>
  <c r="B118" i="13"/>
  <c r="D117" i="13"/>
  <c r="C117" i="13"/>
  <c r="B117" i="13"/>
  <c r="D116" i="13"/>
  <c r="C116" i="13"/>
  <c r="B116" i="13"/>
  <c r="D115" i="13"/>
  <c r="C115" i="13"/>
  <c r="B115" i="13"/>
  <c r="D114" i="13"/>
  <c r="C114" i="13"/>
  <c r="B114" i="13"/>
  <c r="D113" i="13"/>
  <c r="C113" i="13"/>
  <c r="B113" i="13"/>
  <c r="D112" i="13"/>
  <c r="C112" i="13"/>
  <c r="B112" i="13"/>
  <c r="D111" i="13"/>
  <c r="C111" i="13"/>
  <c r="B111" i="13"/>
  <c r="D110" i="13"/>
  <c r="C110" i="13"/>
  <c r="B110" i="13"/>
  <c r="D109" i="13"/>
  <c r="C109" i="13"/>
  <c r="B109" i="13"/>
  <c r="D108" i="13"/>
  <c r="C108" i="13"/>
  <c r="B108" i="13"/>
  <c r="D107" i="13"/>
  <c r="C107" i="13"/>
  <c r="B107" i="13"/>
  <c r="D106" i="13"/>
  <c r="C106" i="13"/>
  <c r="B106" i="13"/>
  <c r="D105" i="13"/>
  <c r="C105" i="13"/>
  <c r="B105" i="13"/>
  <c r="D104" i="13"/>
  <c r="C104" i="13"/>
  <c r="B104" i="13"/>
  <c r="D103" i="13"/>
  <c r="C103" i="13"/>
  <c r="B103" i="13"/>
  <c r="D102" i="13"/>
  <c r="C102" i="13"/>
  <c r="B102" i="13"/>
  <c r="D101" i="13"/>
  <c r="C101" i="13"/>
  <c r="B101" i="13"/>
  <c r="D100" i="13"/>
  <c r="C100" i="13"/>
  <c r="B100" i="13"/>
  <c r="D99" i="13"/>
  <c r="C99" i="13"/>
  <c r="B99" i="13"/>
  <c r="D98" i="13"/>
  <c r="C98" i="13"/>
  <c r="B98" i="13"/>
  <c r="D97" i="13"/>
  <c r="C97" i="13"/>
  <c r="B97" i="13"/>
  <c r="D96" i="13"/>
  <c r="C96" i="13"/>
  <c r="B96" i="13"/>
  <c r="D95" i="13"/>
  <c r="C95" i="13"/>
  <c r="B95" i="13"/>
  <c r="D94" i="13"/>
  <c r="C94" i="13"/>
  <c r="B94" i="13"/>
  <c r="D93" i="13"/>
  <c r="C93" i="13"/>
  <c r="B93" i="13"/>
  <c r="D92" i="13"/>
  <c r="C92" i="13"/>
  <c r="B92" i="13"/>
  <c r="D91" i="13"/>
  <c r="C91" i="13"/>
  <c r="B91" i="13"/>
  <c r="D90" i="13"/>
  <c r="C90" i="13"/>
  <c r="B90" i="13"/>
  <c r="D89" i="13"/>
  <c r="C89" i="13"/>
  <c r="B89" i="13"/>
  <c r="D88" i="13"/>
  <c r="C88" i="13"/>
  <c r="B88" i="13"/>
  <c r="D87" i="13"/>
  <c r="C87" i="13"/>
  <c r="B87" i="13"/>
  <c r="D86" i="13"/>
  <c r="C86" i="13"/>
  <c r="B86" i="13"/>
  <c r="D85" i="13"/>
  <c r="C85" i="13"/>
  <c r="B85" i="13"/>
  <c r="D84" i="13"/>
  <c r="C84" i="13"/>
  <c r="B84" i="13"/>
  <c r="D83" i="13"/>
  <c r="C83" i="13"/>
  <c r="B83" i="13"/>
  <c r="D82" i="13"/>
  <c r="C82" i="13"/>
  <c r="B82" i="13"/>
  <c r="D81" i="13"/>
  <c r="C81" i="13"/>
  <c r="B81" i="13"/>
  <c r="D80" i="13"/>
  <c r="C80" i="13"/>
  <c r="B80" i="13"/>
  <c r="C79" i="13"/>
  <c r="B79" i="13"/>
  <c r="D78" i="13"/>
  <c r="C78" i="13"/>
  <c r="B78" i="13"/>
  <c r="D77" i="13"/>
  <c r="C77" i="13"/>
  <c r="B77" i="13"/>
  <c r="D76" i="13"/>
  <c r="C76" i="13"/>
  <c r="B76" i="13"/>
  <c r="D75" i="13"/>
  <c r="C75" i="13"/>
  <c r="B75" i="13"/>
  <c r="D74" i="13"/>
  <c r="C74" i="13"/>
  <c r="B74" i="13"/>
  <c r="D73" i="13"/>
  <c r="C73" i="13"/>
  <c r="B73" i="13"/>
  <c r="D72" i="13"/>
  <c r="C72" i="13"/>
  <c r="B72" i="13"/>
  <c r="D71" i="13"/>
  <c r="C71" i="13"/>
  <c r="B71" i="13"/>
  <c r="C70" i="13"/>
  <c r="B70" i="13"/>
  <c r="C69" i="13"/>
  <c r="B69" i="13"/>
  <c r="C68" i="13"/>
  <c r="B68" i="13"/>
  <c r="C67" i="13"/>
  <c r="B67" i="13"/>
  <c r="C66" i="13"/>
  <c r="B66" i="13"/>
  <c r="C65" i="13"/>
  <c r="B65" i="13"/>
  <c r="C64" i="13"/>
  <c r="B64" i="13"/>
  <c r="C63" i="13"/>
  <c r="B63" i="13"/>
  <c r="C62" i="13"/>
  <c r="B62" i="13"/>
  <c r="C61" i="13"/>
  <c r="B61" i="13"/>
  <c r="C60" i="13"/>
  <c r="B60" i="13"/>
  <c r="D59" i="13"/>
  <c r="C59" i="13"/>
  <c r="B59" i="13"/>
  <c r="D58" i="13"/>
  <c r="C58" i="13"/>
  <c r="B58" i="13"/>
  <c r="D57" i="13"/>
  <c r="C57" i="13"/>
  <c r="B57" i="13"/>
  <c r="D56" i="13"/>
  <c r="C56" i="13"/>
  <c r="B56" i="13"/>
  <c r="D55" i="13"/>
  <c r="C55" i="13"/>
  <c r="B55" i="13"/>
  <c r="D54" i="13"/>
  <c r="C54" i="13"/>
  <c r="B54" i="13"/>
  <c r="D53" i="13"/>
  <c r="C53" i="13"/>
  <c r="B53" i="13"/>
  <c r="D52" i="13"/>
  <c r="C52" i="13"/>
  <c r="B52" i="13"/>
  <c r="D51" i="13"/>
  <c r="C51" i="13"/>
  <c r="B51" i="13"/>
  <c r="D50" i="13"/>
  <c r="W50" i="13"/>
  <c r="B50" i="13"/>
  <c r="J49" i="13"/>
  <c r="B28" i="13"/>
  <c r="C27" i="13"/>
  <c r="B27" i="13"/>
  <c r="C23" i="13"/>
  <c r="B23" i="13"/>
  <c r="C22" i="13"/>
  <c r="B22" i="13"/>
  <c r="C21" i="13"/>
  <c r="B21" i="13"/>
  <c r="C20" i="13"/>
  <c r="B20" i="13"/>
  <c r="C19" i="13"/>
  <c r="W72" i="13" l="1"/>
  <c r="W53" i="13"/>
  <c r="W78" i="13"/>
  <c r="W81" i="13"/>
  <c r="F81" i="13"/>
  <c r="W89" i="13"/>
  <c r="F89" i="13"/>
  <c r="W97" i="13"/>
  <c r="F97" i="13"/>
  <c r="W105" i="13"/>
  <c r="F105" i="13"/>
  <c r="W113" i="13"/>
  <c r="F113" i="13"/>
  <c r="W121" i="13"/>
  <c r="F121" i="13"/>
  <c r="W129" i="13"/>
  <c r="F129" i="13"/>
  <c r="W137" i="13"/>
  <c r="F137" i="13"/>
  <c r="W145" i="13"/>
  <c r="F145" i="13"/>
  <c r="W153" i="13"/>
  <c r="F153" i="13"/>
  <c r="W161" i="13"/>
  <c r="F161" i="13"/>
  <c r="W169" i="13"/>
  <c r="F169" i="13"/>
  <c r="W177" i="13"/>
  <c r="F177" i="13"/>
  <c r="W185" i="13"/>
  <c r="F185" i="13"/>
  <c r="W193" i="13"/>
  <c r="F193" i="13"/>
  <c r="W201" i="13"/>
  <c r="F201" i="13"/>
  <c r="W209" i="13"/>
  <c r="F209" i="13"/>
  <c r="W217" i="13"/>
  <c r="F217" i="13"/>
  <c r="W225" i="13"/>
  <c r="F225" i="13"/>
  <c r="W233" i="13"/>
  <c r="F233" i="13"/>
  <c r="W180" i="13"/>
  <c r="F180" i="13"/>
  <c r="W188" i="13"/>
  <c r="F188" i="13"/>
  <c r="W196" i="13"/>
  <c r="F196" i="13"/>
  <c r="W204" i="13"/>
  <c r="F204" i="13"/>
  <c r="W212" i="13"/>
  <c r="F212" i="13"/>
  <c r="W220" i="13"/>
  <c r="F220" i="13"/>
  <c r="W228" i="13"/>
  <c r="F228" i="13"/>
  <c r="W56" i="13"/>
  <c r="W62" i="13"/>
  <c r="W70" i="13"/>
  <c r="W92" i="13"/>
  <c r="F92" i="13"/>
  <c r="W108" i="13"/>
  <c r="F108" i="13"/>
  <c r="W124" i="13"/>
  <c r="F124" i="13"/>
  <c r="W148" i="13"/>
  <c r="F148" i="13"/>
  <c r="W164" i="13"/>
  <c r="F164" i="13"/>
  <c r="W51" i="13"/>
  <c r="W59" i="13"/>
  <c r="W76" i="13"/>
  <c r="W87" i="13"/>
  <c r="F87" i="13"/>
  <c r="W95" i="13"/>
  <c r="F95" i="13"/>
  <c r="W103" i="13"/>
  <c r="F103" i="13"/>
  <c r="W111" i="13"/>
  <c r="F111" i="13"/>
  <c r="W119" i="13"/>
  <c r="F119" i="13"/>
  <c r="W127" i="13"/>
  <c r="F127" i="13"/>
  <c r="W135" i="13"/>
  <c r="F135" i="13"/>
  <c r="W143" i="13"/>
  <c r="F143" i="13"/>
  <c r="W151" i="13"/>
  <c r="F151" i="13"/>
  <c r="W159" i="13"/>
  <c r="F159" i="13"/>
  <c r="W167" i="13"/>
  <c r="F167" i="13"/>
  <c r="W175" i="13"/>
  <c r="F175" i="13"/>
  <c r="W183" i="13"/>
  <c r="F183" i="13"/>
  <c r="W191" i="13"/>
  <c r="F191" i="13"/>
  <c r="W199" i="13"/>
  <c r="F199" i="13"/>
  <c r="W207" i="13"/>
  <c r="F207" i="13"/>
  <c r="W215" i="13"/>
  <c r="F215" i="13"/>
  <c r="W223" i="13"/>
  <c r="F223" i="13"/>
  <c r="W231" i="13"/>
  <c r="F231" i="13"/>
  <c r="W66" i="13"/>
  <c r="W73" i="13"/>
  <c r="W84" i="13"/>
  <c r="F84" i="13"/>
  <c r="W100" i="13"/>
  <c r="F100" i="13"/>
  <c r="W116" i="13"/>
  <c r="F116" i="13"/>
  <c r="W132" i="13"/>
  <c r="F132" i="13"/>
  <c r="W140" i="13"/>
  <c r="F140" i="13"/>
  <c r="W156" i="13"/>
  <c r="F156" i="13"/>
  <c r="W172" i="13"/>
  <c r="F172" i="13"/>
  <c r="W54" i="13"/>
  <c r="W63" i="13"/>
  <c r="W67" i="13"/>
  <c r="W71" i="13"/>
  <c r="W79" i="13"/>
  <c r="W82" i="13"/>
  <c r="F82" i="13"/>
  <c r="W90" i="13"/>
  <c r="F90" i="13"/>
  <c r="W98" i="13"/>
  <c r="F98" i="13"/>
  <c r="W106" i="13"/>
  <c r="F106" i="13"/>
  <c r="W114" i="13"/>
  <c r="F114" i="13"/>
  <c r="W122" i="13"/>
  <c r="F122" i="13"/>
  <c r="W130" i="13"/>
  <c r="F130" i="13"/>
  <c r="W138" i="13"/>
  <c r="F138" i="13"/>
  <c r="W146" i="13"/>
  <c r="F146" i="13"/>
  <c r="W154" i="13"/>
  <c r="F154" i="13"/>
  <c r="W162" i="13"/>
  <c r="F162" i="13"/>
  <c r="W170" i="13"/>
  <c r="F170" i="13"/>
  <c r="W178" i="13"/>
  <c r="F178" i="13"/>
  <c r="W186" i="13"/>
  <c r="F186" i="13"/>
  <c r="W194" i="13"/>
  <c r="F194" i="13"/>
  <c r="W202" i="13"/>
  <c r="F202" i="13"/>
  <c r="W210" i="13"/>
  <c r="F210" i="13"/>
  <c r="W218" i="13"/>
  <c r="F218" i="13"/>
  <c r="W226" i="13"/>
  <c r="F226" i="13"/>
  <c r="W57" i="13"/>
  <c r="W74" i="13"/>
  <c r="W85" i="13"/>
  <c r="F85" i="13"/>
  <c r="W93" i="13"/>
  <c r="F93" i="13"/>
  <c r="W101" i="13"/>
  <c r="F101" i="13"/>
  <c r="W109" i="13"/>
  <c r="F109" i="13"/>
  <c r="W117" i="13"/>
  <c r="F117" i="13"/>
  <c r="W125" i="13"/>
  <c r="F125" i="13"/>
  <c r="W133" i="13"/>
  <c r="F133" i="13"/>
  <c r="W141" i="13"/>
  <c r="F141" i="13"/>
  <c r="W149" i="13"/>
  <c r="F149" i="13"/>
  <c r="W157" i="13"/>
  <c r="F157" i="13"/>
  <c r="W165" i="13"/>
  <c r="F165" i="13"/>
  <c r="W173" i="13"/>
  <c r="F173" i="13"/>
  <c r="W181" i="13"/>
  <c r="F181" i="13"/>
  <c r="W189" i="13"/>
  <c r="F189" i="13"/>
  <c r="W197" i="13"/>
  <c r="F197" i="13"/>
  <c r="W205" i="13"/>
  <c r="F205" i="13"/>
  <c r="W213" i="13"/>
  <c r="F213" i="13"/>
  <c r="W221" i="13"/>
  <c r="F221" i="13"/>
  <c r="W229" i="13"/>
  <c r="F229" i="13"/>
  <c r="W55" i="13"/>
  <c r="W52" i="13"/>
  <c r="W60" i="13"/>
  <c r="W64" i="13"/>
  <c r="W68" i="13"/>
  <c r="W77" i="13"/>
  <c r="W80" i="13"/>
  <c r="F80" i="13"/>
  <c r="W88" i="13"/>
  <c r="F88" i="13"/>
  <c r="W96" i="13"/>
  <c r="F96" i="13"/>
  <c r="W104" i="13"/>
  <c r="F104" i="13"/>
  <c r="W112" i="13"/>
  <c r="F112" i="13"/>
  <c r="W120" i="13"/>
  <c r="F120" i="13"/>
  <c r="W128" i="13"/>
  <c r="F128" i="13"/>
  <c r="W136" i="13"/>
  <c r="F136" i="13"/>
  <c r="W144" i="13"/>
  <c r="F144" i="13"/>
  <c r="W152" i="13"/>
  <c r="F152" i="13"/>
  <c r="W160" i="13"/>
  <c r="F160" i="13"/>
  <c r="W168" i="13"/>
  <c r="F168" i="13"/>
  <c r="W176" i="13"/>
  <c r="F176" i="13"/>
  <c r="W184" i="13"/>
  <c r="F184" i="13"/>
  <c r="W192" i="13"/>
  <c r="F192" i="13"/>
  <c r="W200" i="13"/>
  <c r="F200" i="13"/>
  <c r="W208" i="13"/>
  <c r="F208" i="13"/>
  <c r="W216" i="13"/>
  <c r="F216" i="13"/>
  <c r="W224" i="13"/>
  <c r="F224" i="13"/>
  <c r="W232" i="13"/>
  <c r="F232" i="13"/>
  <c r="W83" i="13"/>
  <c r="F83" i="13"/>
  <c r="W91" i="13"/>
  <c r="F91" i="13"/>
  <c r="W99" i="13"/>
  <c r="F99" i="13"/>
  <c r="W107" i="13"/>
  <c r="F107" i="13"/>
  <c r="W115" i="13"/>
  <c r="F115" i="13"/>
  <c r="W123" i="13"/>
  <c r="F123" i="13"/>
  <c r="W131" i="13"/>
  <c r="F131" i="13"/>
  <c r="W139" i="13"/>
  <c r="F139" i="13"/>
  <c r="W147" i="13"/>
  <c r="F147" i="13"/>
  <c r="W155" i="13"/>
  <c r="F155" i="13"/>
  <c r="W163" i="13"/>
  <c r="F163" i="13"/>
  <c r="W171" i="13"/>
  <c r="F171" i="13"/>
  <c r="W179" i="13"/>
  <c r="F179" i="13"/>
  <c r="W187" i="13"/>
  <c r="F187" i="13"/>
  <c r="W195" i="13"/>
  <c r="F195" i="13"/>
  <c r="W203" i="13"/>
  <c r="F203" i="13"/>
  <c r="W211" i="13"/>
  <c r="F211" i="13"/>
  <c r="W219" i="13"/>
  <c r="F219" i="13"/>
  <c r="W227" i="13"/>
  <c r="F227" i="13"/>
  <c r="W58" i="13"/>
  <c r="W61" i="13"/>
  <c r="W65" i="13"/>
  <c r="W69" i="13"/>
  <c r="W75" i="13"/>
  <c r="W86" i="13"/>
  <c r="F86" i="13"/>
  <c r="W94" i="13"/>
  <c r="F94" i="13"/>
  <c r="W102" i="13"/>
  <c r="F102" i="13"/>
  <c r="W110" i="13"/>
  <c r="F110" i="13"/>
  <c r="W118" i="13"/>
  <c r="F118" i="13"/>
  <c r="W126" i="13"/>
  <c r="F126" i="13"/>
  <c r="W134" i="13"/>
  <c r="F134" i="13"/>
  <c r="W142" i="13"/>
  <c r="F142" i="13"/>
  <c r="W150" i="13"/>
  <c r="F150" i="13"/>
  <c r="W158" i="13"/>
  <c r="F158" i="13"/>
  <c r="W166" i="13"/>
  <c r="F166" i="13"/>
  <c r="W174" i="13"/>
  <c r="F174" i="13"/>
  <c r="W182" i="13"/>
  <c r="F182" i="13"/>
  <c r="W190" i="13"/>
  <c r="F190" i="13"/>
  <c r="W198" i="13"/>
  <c r="F198" i="13"/>
  <c r="W206" i="13"/>
  <c r="F206" i="13"/>
  <c r="W214" i="13"/>
  <c r="F214" i="13"/>
  <c r="W222" i="13"/>
  <c r="F222" i="13"/>
  <c r="W230" i="13"/>
  <c r="F230" i="13"/>
  <c r="C32" i="13"/>
  <c r="G27" i="7"/>
  <c r="G21" i="7"/>
  <c r="G19" i="7"/>
  <c r="C5" i="10" l="1"/>
  <c r="C7" i="10" s="1"/>
  <c r="C9" i="10" s="1"/>
  <c r="C11" i="10" s="1"/>
  <c r="C13" i="10" s="1"/>
  <c r="C15" i="10" s="1"/>
  <c r="C17" i="10" s="1"/>
  <c r="C4" i="10"/>
  <c r="C6" i="10" s="1"/>
  <c r="C8" i="10" s="1"/>
  <c r="C10" i="10" s="1"/>
  <c r="C12" i="10" s="1"/>
  <c r="C14" i="10" s="1"/>
  <c r="C16" i="10" s="1"/>
  <c r="E233" i="13" l="1"/>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V80" i="13" s="1"/>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4" i="7"/>
  <c r="V54" i="13" l="1"/>
  <c r="V62" i="13"/>
  <c r="G86" i="13"/>
  <c r="H86" i="13"/>
  <c r="I86" i="13" s="1"/>
  <c r="V86" i="13"/>
  <c r="G94" i="13"/>
  <c r="H94" i="13"/>
  <c r="I94" i="13" s="1"/>
  <c r="V94" i="13"/>
  <c r="H102" i="13"/>
  <c r="I102" i="13" s="1"/>
  <c r="G102" i="13"/>
  <c r="V102" i="13"/>
  <c r="V110" i="13"/>
  <c r="G110" i="13"/>
  <c r="H110" i="13"/>
  <c r="I110" i="13" s="1"/>
  <c r="G118" i="13"/>
  <c r="H118" i="13"/>
  <c r="I118" i="13" s="1"/>
  <c r="V118" i="13"/>
  <c r="G126" i="13"/>
  <c r="H126" i="13"/>
  <c r="I126" i="13" s="1"/>
  <c r="V126" i="13"/>
  <c r="V134" i="13"/>
  <c r="G134" i="13"/>
  <c r="H134" i="13"/>
  <c r="I134" i="13" s="1"/>
  <c r="G142" i="13"/>
  <c r="H142" i="13"/>
  <c r="I142" i="13" s="1"/>
  <c r="V142" i="13"/>
  <c r="V150" i="13"/>
  <c r="H150" i="13"/>
  <c r="I150" i="13" s="1"/>
  <c r="G150" i="13"/>
  <c r="V158" i="13"/>
  <c r="G158" i="13"/>
  <c r="H158" i="13"/>
  <c r="I158" i="13" s="1"/>
  <c r="V166" i="13"/>
  <c r="G166" i="13"/>
  <c r="H166" i="13"/>
  <c r="I166" i="13" s="1"/>
  <c r="G174" i="13"/>
  <c r="V174" i="13"/>
  <c r="H174" i="13"/>
  <c r="I174" i="13" s="1"/>
  <c r="V186" i="13"/>
  <c r="G186" i="13"/>
  <c r="H186" i="13"/>
  <c r="I186" i="13" s="1"/>
  <c r="V194" i="13"/>
  <c r="G194" i="13"/>
  <c r="H194" i="13"/>
  <c r="I194" i="13" s="1"/>
  <c r="V198" i="13"/>
  <c r="G198" i="13"/>
  <c r="H198" i="13"/>
  <c r="I198" i="13" s="1"/>
  <c r="V202" i="13"/>
  <c r="G202" i="13"/>
  <c r="H202" i="13"/>
  <c r="I202" i="13" s="1"/>
  <c r="V206" i="13"/>
  <c r="G206" i="13"/>
  <c r="H206" i="13"/>
  <c r="I206" i="13" s="1"/>
  <c r="V210" i="13"/>
  <c r="G210" i="13"/>
  <c r="H210" i="13"/>
  <c r="I210" i="13" s="1"/>
  <c r="V214" i="13"/>
  <c r="G214" i="13"/>
  <c r="H214" i="13"/>
  <c r="I214" i="13" s="1"/>
  <c r="V218" i="13"/>
  <c r="G218" i="13"/>
  <c r="H218" i="13"/>
  <c r="I218" i="13" s="1"/>
  <c r="V222" i="13"/>
  <c r="G222" i="13"/>
  <c r="H222" i="13"/>
  <c r="I222" i="13" s="1"/>
  <c r="V226" i="13"/>
  <c r="G226" i="13"/>
  <c r="H226" i="13"/>
  <c r="I226" i="13" s="1"/>
  <c r="V230" i="13"/>
  <c r="G230" i="13"/>
  <c r="H230" i="13"/>
  <c r="I230" i="13" s="1"/>
  <c r="V51" i="13"/>
  <c r="V55" i="13"/>
  <c r="V59" i="13"/>
  <c r="V63" i="13"/>
  <c r="V67" i="13"/>
  <c r="G83" i="13"/>
  <c r="V83" i="13"/>
  <c r="H83" i="13"/>
  <c r="I83" i="13" s="1"/>
  <c r="G87" i="13"/>
  <c r="V87" i="13"/>
  <c r="H87" i="13"/>
  <c r="I87" i="13" s="1"/>
  <c r="G91" i="13"/>
  <c r="V91" i="13"/>
  <c r="H91" i="13"/>
  <c r="I91" i="13" s="1"/>
  <c r="V95" i="13"/>
  <c r="H95" i="13"/>
  <c r="I95" i="13" s="1"/>
  <c r="G95" i="13"/>
  <c r="V99" i="13"/>
  <c r="H99" i="13"/>
  <c r="I99" i="13" s="1"/>
  <c r="G99" i="13"/>
  <c r="H103" i="13"/>
  <c r="I103" i="13" s="1"/>
  <c r="G103" i="13"/>
  <c r="V103" i="13"/>
  <c r="V107" i="13"/>
  <c r="G107" i="13"/>
  <c r="H107" i="13"/>
  <c r="I107" i="13" s="1"/>
  <c r="G111" i="13"/>
  <c r="H111" i="13"/>
  <c r="I111" i="13" s="1"/>
  <c r="V111" i="13"/>
  <c r="G115" i="13"/>
  <c r="V115" i="13"/>
  <c r="H115" i="13"/>
  <c r="I115" i="13" s="1"/>
  <c r="G119" i="13"/>
  <c r="V119" i="13"/>
  <c r="H119" i="13"/>
  <c r="I119" i="13" s="1"/>
  <c r="G123" i="13"/>
  <c r="H123" i="13"/>
  <c r="I123" i="13" s="1"/>
  <c r="V123" i="13"/>
  <c r="G127" i="13"/>
  <c r="V127" i="13"/>
  <c r="H127" i="13"/>
  <c r="I127" i="13" s="1"/>
  <c r="V131" i="13"/>
  <c r="H131" i="13"/>
  <c r="I131" i="13" s="1"/>
  <c r="G131" i="13"/>
  <c r="V135" i="13"/>
  <c r="G135" i="13"/>
  <c r="H135" i="13"/>
  <c r="I135" i="13" s="1"/>
  <c r="V139" i="13"/>
  <c r="G139" i="13"/>
  <c r="H139" i="13"/>
  <c r="I139" i="13" s="1"/>
  <c r="V143" i="13"/>
  <c r="H143" i="13"/>
  <c r="I143" i="13" s="1"/>
  <c r="G143" i="13"/>
  <c r="G147" i="13"/>
  <c r="V147" i="13"/>
  <c r="H147" i="13"/>
  <c r="I147" i="13" s="1"/>
  <c r="G151" i="13"/>
  <c r="H151" i="13"/>
  <c r="I151" i="13" s="1"/>
  <c r="V151" i="13"/>
  <c r="G155" i="13"/>
  <c r="H155" i="13"/>
  <c r="I155" i="13" s="1"/>
  <c r="V155" i="13"/>
  <c r="V159" i="13"/>
  <c r="H159" i="13"/>
  <c r="I159" i="13" s="1"/>
  <c r="G159" i="13"/>
  <c r="G163" i="13"/>
  <c r="H163" i="13"/>
  <c r="I163" i="13" s="1"/>
  <c r="V163" i="13"/>
  <c r="G167" i="13"/>
  <c r="V167" i="13"/>
  <c r="H167" i="13"/>
  <c r="I167" i="13" s="1"/>
  <c r="G171" i="13"/>
  <c r="V171" i="13"/>
  <c r="H171" i="13"/>
  <c r="I171" i="13" s="1"/>
  <c r="V175" i="13"/>
  <c r="H175" i="13"/>
  <c r="I175" i="13" s="1"/>
  <c r="G175" i="13"/>
  <c r="V179" i="13"/>
  <c r="H179" i="13"/>
  <c r="I179" i="13" s="1"/>
  <c r="G179" i="13"/>
  <c r="V183" i="13"/>
  <c r="H183" i="13"/>
  <c r="I183" i="13" s="1"/>
  <c r="G183" i="13"/>
  <c r="V187" i="13"/>
  <c r="H187" i="13"/>
  <c r="I187" i="13" s="1"/>
  <c r="G187" i="13"/>
  <c r="V191" i="13"/>
  <c r="H191" i="13"/>
  <c r="I191" i="13" s="1"/>
  <c r="G191" i="13"/>
  <c r="V195" i="13"/>
  <c r="H195" i="13"/>
  <c r="I195" i="13" s="1"/>
  <c r="G195" i="13"/>
  <c r="V199" i="13"/>
  <c r="G199" i="13"/>
  <c r="H199" i="13"/>
  <c r="I199" i="13" s="1"/>
  <c r="V203" i="13"/>
  <c r="H203" i="13"/>
  <c r="I203" i="13" s="1"/>
  <c r="G203" i="13"/>
  <c r="V207" i="13"/>
  <c r="H207" i="13"/>
  <c r="I207" i="13" s="1"/>
  <c r="G207" i="13"/>
  <c r="V211" i="13"/>
  <c r="H211" i="13"/>
  <c r="I211" i="13" s="1"/>
  <c r="G211" i="13"/>
  <c r="H215" i="13"/>
  <c r="I215" i="13" s="1"/>
  <c r="V215" i="13"/>
  <c r="G215" i="13"/>
  <c r="H219" i="13"/>
  <c r="I219" i="13" s="1"/>
  <c r="V219" i="13"/>
  <c r="G219" i="13"/>
  <c r="H223" i="13"/>
  <c r="I223" i="13" s="1"/>
  <c r="V223" i="13"/>
  <c r="G223" i="13"/>
  <c r="H227" i="13"/>
  <c r="I227" i="13" s="1"/>
  <c r="V227" i="13"/>
  <c r="G227" i="13"/>
  <c r="H231" i="13"/>
  <c r="I231" i="13" s="1"/>
  <c r="V231" i="13"/>
  <c r="G231" i="13"/>
  <c r="V50" i="13"/>
  <c r="V58" i="13"/>
  <c r="V66" i="13"/>
  <c r="V82" i="13"/>
  <c r="G82" i="13"/>
  <c r="H82" i="13"/>
  <c r="I82" i="13" s="1"/>
  <c r="V90" i="13"/>
  <c r="G90" i="13"/>
  <c r="H90" i="13"/>
  <c r="I90" i="13" s="1"/>
  <c r="H98" i="13"/>
  <c r="I98" i="13" s="1"/>
  <c r="V98" i="13"/>
  <c r="G98" i="13"/>
  <c r="H106" i="13"/>
  <c r="I106" i="13" s="1"/>
  <c r="V106" i="13"/>
  <c r="G106" i="13"/>
  <c r="V114" i="13"/>
  <c r="G114" i="13"/>
  <c r="H114" i="13"/>
  <c r="I114" i="13" s="1"/>
  <c r="H122" i="13"/>
  <c r="I122" i="13" s="1"/>
  <c r="G122" i="13"/>
  <c r="V122" i="13"/>
  <c r="H130" i="13"/>
  <c r="I130" i="13" s="1"/>
  <c r="V130" i="13"/>
  <c r="G130" i="13"/>
  <c r="H138" i="13"/>
  <c r="I138" i="13" s="1"/>
  <c r="V138" i="13"/>
  <c r="G138" i="13"/>
  <c r="V146" i="13"/>
  <c r="G146" i="13"/>
  <c r="H146" i="13"/>
  <c r="I146" i="13" s="1"/>
  <c r="H154" i="13"/>
  <c r="I154" i="13" s="1"/>
  <c r="V154" i="13"/>
  <c r="G154" i="13"/>
  <c r="V162" i="13"/>
  <c r="H162" i="13"/>
  <c r="I162" i="13" s="1"/>
  <c r="G162" i="13"/>
  <c r="V170" i="13"/>
  <c r="H170" i="13"/>
  <c r="I170" i="13" s="1"/>
  <c r="G170" i="13"/>
  <c r="G178" i="13"/>
  <c r="V178" i="13"/>
  <c r="H178" i="13"/>
  <c r="I178" i="13" s="1"/>
  <c r="G182" i="13"/>
  <c r="H182" i="13"/>
  <c r="I182" i="13" s="1"/>
  <c r="V182" i="13"/>
  <c r="V190" i="13"/>
  <c r="G190" i="13"/>
  <c r="H190" i="13"/>
  <c r="I190" i="13" s="1"/>
  <c r="V52" i="13"/>
  <c r="V56" i="13"/>
  <c r="V60" i="13"/>
  <c r="V64" i="13"/>
  <c r="V68" i="13"/>
  <c r="G84" i="13"/>
  <c r="V84" i="13"/>
  <c r="H84" i="13"/>
  <c r="I84" i="13" s="1"/>
  <c r="G88" i="13"/>
  <c r="H88" i="13"/>
  <c r="I88" i="13" s="1"/>
  <c r="V88" i="13"/>
  <c r="G92" i="13"/>
  <c r="H92" i="13"/>
  <c r="I92" i="13" s="1"/>
  <c r="V92" i="13"/>
  <c r="G96" i="13"/>
  <c r="H96" i="13"/>
  <c r="I96" i="13" s="1"/>
  <c r="V96" i="13"/>
  <c r="G100" i="13"/>
  <c r="V100" i="13"/>
  <c r="H100" i="13"/>
  <c r="I100" i="13" s="1"/>
  <c r="G104" i="13"/>
  <c r="H104" i="13"/>
  <c r="I104" i="13" s="1"/>
  <c r="V104" i="13"/>
  <c r="G108" i="13"/>
  <c r="H108" i="13"/>
  <c r="I108" i="13" s="1"/>
  <c r="V108" i="13"/>
  <c r="G112" i="13"/>
  <c r="V112" i="13"/>
  <c r="H112" i="13"/>
  <c r="I112" i="13" s="1"/>
  <c r="G116" i="13"/>
  <c r="V116" i="13"/>
  <c r="H116" i="13"/>
  <c r="I116" i="13" s="1"/>
  <c r="G120" i="13"/>
  <c r="H120" i="13"/>
  <c r="I120" i="13" s="1"/>
  <c r="V120" i="13"/>
  <c r="G124" i="13"/>
  <c r="V124" i="13"/>
  <c r="H124" i="13"/>
  <c r="I124" i="13" s="1"/>
  <c r="G128" i="13"/>
  <c r="H128" i="13"/>
  <c r="I128" i="13" s="1"/>
  <c r="V128" i="13"/>
  <c r="H132" i="13"/>
  <c r="I132" i="13" s="1"/>
  <c r="G132" i="13"/>
  <c r="V132" i="13"/>
  <c r="V136" i="13"/>
  <c r="H136" i="13"/>
  <c r="I136" i="13" s="1"/>
  <c r="G136" i="13"/>
  <c r="G140" i="13"/>
  <c r="H140" i="13"/>
  <c r="I140" i="13" s="1"/>
  <c r="V140" i="13"/>
  <c r="H144" i="13"/>
  <c r="I144" i="13" s="1"/>
  <c r="G144" i="13"/>
  <c r="V144" i="13"/>
  <c r="H148" i="13"/>
  <c r="I148" i="13" s="1"/>
  <c r="G148" i="13"/>
  <c r="V148" i="13"/>
  <c r="G152" i="13"/>
  <c r="H152" i="13"/>
  <c r="I152" i="13" s="1"/>
  <c r="V152" i="13"/>
  <c r="G156" i="13"/>
  <c r="H156" i="13"/>
  <c r="I156" i="13" s="1"/>
  <c r="V156" i="13"/>
  <c r="H160" i="13"/>
  <c r="I160" i="13" s="1"/>
  <c r="V160" i="13"/>
  <c r="G160" i="13"/>
  <c r="G164" i="13"/>
  <c r="H164" i="13"/>
  <c r="I164" i="13" s="1"/>
  <c r="V164" i="13"/>
  <c r="G168" i="13"/>
  <c r="H168" i="13"/>
  <c r="I168" i="13" s="1"/>
  <c r="V168" i="13"/>
  <c r="G172" i="13"/>
  <c r="H172" i="13"/>
  <c r="I172" i="13" s="1"/>
  <c r="V172" i="13"/>
  <c r="V176" i="13"/>
  <c r="G176" i="13"/>
  <c r="H176" i="13"/>
  <c r="I176" i="13" s="1"/>
  <c r="H180" i="13"/>
  <c r="I180" i="13" s="1"/>
  <c r="G180" i="13"/>
  <c r="V180" i="13"/>
  <c r="G184" i="13"/>
  <c r="V184" i="13"/>
  <c r="H184" i="13"/>
  <c r="I184" i="13" s="1"/>
  <c r="V188" i="13"/>
  <c r="G188" i="13"/>
  <c r="H188" i="13"/>
  <c r="I188" i="13" s="1"/>
  <c r="V192" i="13"/>
  <c r="H192" i="13"/>
  <c r="I192" i="13" s="1"/>
  <c r="G192" i="13"/>
  <c r="V196" i="13"/>
  <c r="H196" i="13"/>
  <c r="I196" i="13" s="1"/>
  <c r="G196" i="13"/>
  <c r="V200" i="13"/>
  <c r="H200" i="13"/>
  <c r="I200" i="13" s="1"/>
  <c r="G200" i="13"/>
  <c r="V204" i="13"/>
  <c r="G204" i="13"/>
  <c r="H204" i="13"/>
  <c r="I204" i="13" s="1"/>
  <c r="V208" i="13"/>
  <c r="H208" i="13"/>
  <c r="I208" i="13" s="1"/>
  <c r="G208" i="13"/>
  <c r="V212" i="13"/>
  <c r="H212" i="13"/>
  <c r="I212" i="13" s="1"/>
  <c r="G212" i="13"/>
  <c r="V216" i="13"/>
  <c r="G216" i="13"/>
  <c r="H216" i="13"/>
  <c r="I216" i="13" s="1"/>
  <c r="V220" i="13"/>
  <c r="H220" i="13"/>
  <c r="I220" i="13" s="1"/>
  <c r="G220" i="13"/>
  <c r="V224" i="13"/>
  <c r="H224" i="13"/>
  <c r="I224" i="13" s="1"/>
  <c r="G224" i="13"/>
  <c r="V228" i="13"/>
  <c r="H228" i="13"/>
  <c r="I228" i="13" s="1"/>
  <c r="G228" i="13"/>
  <c r="V232" i="13"/>
  <c r="G232" i="13"/>
  <c r="H232" i="13"/>
  <c r="I232" i="13" s="1"/>
  <c r="V53" i="13"/>
  <c r="V57" i="13"/>
  <c r="V61" i="13"/>
  <c r="V65" i="13"/>
  <c r="V69" i="13"/>
  <c r="V85" i="13"/>
  <c r="H85" i="13"/>
  <c r="I85" i="13" s="1"/>
  <c r="G85" i="13"/>
  <c r="G89" i="13"/>
  <c r="V89" i="13"/>
  <c r="H89" i="13"/>
  <c r="I89" i="13" s="1"/>
  <c r="H93" i="13"/>
  <c r="I93" i="13" s="1"/>
  <c r="G93" i="13"/>
  <c r="V93" i="13"/>
  <c r="V97" i="13"/>
  <c r="H97" i="13"/>
  <c r="I97" i="13" s="1"/>
  <c r="G97" i="13"/>
  <c r="V101" i="13"/>
  <c r="G101" i="13"/>
  <c r="H101" i="13"/>
  <c r="I101" i="13" s="1"/>
  <c r="V105" i="13"/>
  <c r="H105" i="13"/>
  <c r="I105" i="13" s="1"/>
  <c r="G105" i="13"/>
  <c r="G109" i="13"/>
  <c r="H109" i="13"/>
  <c r="I109" i="13" s="1"/>
  <c r="V109" i="13"/>
  <c r="G113" i="13"/>
  <c r="V113" i="13"/>
  <c r="H113" i="13"/>
  <c r="I113" i="13" s="1"/>
  <c r="V117" i="13"/>
  <c r="H117" i="13"/>
  <c r="I117" i="13" s="1"/>
  <c r="G117" i="13"/>
  <c r="V121" i="13"/>
  <c r="G121" i="13"/>
  <c r="H121" i="13"/>
  <c r="I121" i="13" s="1"/>
  <c r="V125" i="13"/>
  <c r="H125" i="13"/>
  <c r="I125" i="13" s="1"/>
  <c r="G125" i="13"/>
  <c r="H129" i="13"/>
  <c r="I129" i="13" s="1"/>
  <c r="G129" i="13"/>
  <c r="V129" i="13"/>
  <c r="H133" i="13"/>
  <c r="I133" i="13" s="1"/>
  <c r="G133" i="13"/>
  <c r="V133" i="13"/>
  <c r="V137" i="13"/>
  <c r="H137" i="13"/>
  <c r="I137" i="13" s="1"/>
  <c r="G137" i="13"/>
  <c r="V141" i="13"/>
  <c r="H141" i="13"/>
  <c r="I141" i="13" s="1"/>
  <c r="G141" i="13"/>
  <c r="H145" i="13"/>
  <c r="I145" i="13" s="1"/>
  <c r="G145" i="13"/>
  <c r="V145" i="13"/>
  <c r="H149" i="13"/>
  <c r="I149" i="13" s="1"/>
  <c r="G149" i="13"/>
  <c r="V149" i="13"/>
  <c r="V153" i="13"/>
  <c r="G153" i="13"/>
  <c r="H153" i="13"/>
  <c r="I153" i="13" s="1"/>
  <c r="V157" i="13"/>
  <c r="H157" i="13"/>
  <c r="I157" i="13" s="1"/>
  <c r="G157" i="13"/>
  <c r="H161" i="13"/>
  <c r="I161" i="13" s="1"/>
  <c r="V161" i="13"/>
  <c r="G161" i="13"/>
  <c r="H165" i="13"/>
  <c r="I165" i="13" s="1"/>
  <c r="G165" i="13"/>
  <c r="V165" i="13"/>
  <c r="H169" i="13"/>
  <c r="I169" i="13" s="1"/>
  <c r="G169" i="13"/>
  <c r="V169" i="13"/>
  <c r="G173" i="13"/>
  <c r="H173" i="13"/>
  <c r="I173" i="13" s="1"/>
  <c r="V173" i="13"/>
  <c r="G177" i="13"/>
  <c r="H177" i="13"/>
  <c r="I177" i="13" s="1"/>
  <c r="V177" i="13"/>
  <c r="V181" i="13"/>
  <c r="G181" i="13"/>
  <c r="H181" i="13"/>
  <c r="I181" i="13" s="1"/>
  <c r="V185" i="13"/>
  <c r="H185" i="13"/>
  <c r="I185" i="13" s="1"/>
  <c r="G185" i="13"/>
  <c r="V189" i="13"/>
  <c r="G189" i="13"/>
  <c r="H189" i="13"/>
  <c r="I189" i="13" s="1"/>
  <c r="V193" i="13"/>
  <c r="G193" i="13"/>
  <c r="H193" i="13"/>
  <c r="I193" i="13" s="1"/>
  <c r="V197" i="13"/>
  <c r="G197" i="13"/>
  <c r="H197" i="13"/>
  <c r="I197" i="13" s="1"/>
  <c r="V201" i="13"/>
  <c r="G201" i="13"/>
  <c r="H201" i="13"/>
  <c r="I201" i="13" s="1"/>
  <c r="V205" i="13"/>
  <c r="G205" i="13"/>
  <c r="H205" i="13"/>
  <c r="I205" i="13" s="1"/>
  <c r="V209" i="13"/>
  <c r="G209" i="13"/>
  <c r="H209" i="13"/>
  <c r="I209" i="13" s="1"/>
  <c r="V213" i="13"/>
  <c r="G213" i="13"/>
  <c r="H213" i="13"/>
  <c r="I213" i="13" s="1"/>
  <c r="H217" i="13"/>
  <c r="I217" i="13" s="1"/>
  <c r="G217" i="13"/>
  <c r="V217" i="13"/>
  <c r="H221" i="13"/>
  <c r="I221" i="13" s="1"/>
  <c r="G221" i="13"/>
  <c r="V221" i="13"/>
  <c r="H225" i="13"/>
  <c r="I225" i="13" s="1"/>
  <c r="V225" i="13"/>
  <c r="G225" i="13"/>
  <c r="H229" i="13"/>
  <c r="I229" i="13" s="1"/>
  <c r="V229" i="13"/>
  <c r="G229" i="13"/>
  <c r="H233" i="13"/>
  <c r="I233" i="13" s="1"/>
  <c r="G233" i="13"/>
  <c r="V233" i="13"/>
  <c r="V75" i="13"/>
  <c r="V73" i="13"/>
  <c r="V77" i="13"/>
  <c r="V81" i="13"/>
  <c r="H81" i="13"/>
  <c r="I81" i="13" s="1"/>
  <c r="G81" i="13"/>
  <c r="V70" i="13"/>
  <c r="V74" i="13"/>
  <c r="V78" i="13"/>
  <c r="V71" i="13"/>
  <c r="V79" i="13"/>
  <c r="V72" i="13"/>
  <c r="V76" i="13"/>
  <c r="H80" i="13"/>
  <c r="G80" i="13"/>
  <c r="A41" i="7"/>
  <c r="A42" i="7"/>
  <c r="A43" i="7"/>
  <c r="A44" i="7"/>
  <c r="A45" i="7"/>
  <c r="A46" i="7"/>
  <c r="A47" i="7"/>
  <c r="A48" i="7"/>
  <c r="A49" i="7"/>
  <c r="A50" i="7"/>
  <c r="A51" i="7"/>
  <c r="A52" i="7"/>
  <c r="A53" i="7"/>
  <c r="A54" i="7"/>
  <c r="A55" i="7"/>
  <c r="A56" i="7"/>
  <c r="A57" i="7"/>
  <c r="A58" i="7"/>
  <c r="A40" i="7"/>
  <c r="J107" i="13" l="1"/>
  <c r="X107" i="13" s="1"/>
  <c r="J153" i="13"/>
  <c r="X153" i="13" s="1"/>
  <c r="J88" i="13"/>
  <c r="X88" i="13" s="1"/>
  <c r="J98" i="13"/>
  <c r="X98" i="13" s="1"/>
  <c r="J118" i="13"/>
  <c r="X118" i="13" s="1"/>
  <c r="J221" i="13"/>
  <c r="X221" i="13" s="1"/>
  <c r="J101" i="13"/>
  <c r="X101" i="13" s="1"/>
  <c r="J216" i="13"/>
  <c r="X216" i="13" s="1"/>
  <c r="J144" i="13"/>
  <c r="X144" i="13" s="1"/>
  <c r="J122" i="13"/>
  <c r="X122" i="13" s="1"/>
  <c r="J139" i="13"/>
  <c r="X139" i="13" s="1"/>
  <c r="J121" i="13"/>
  <c r="X121" i="13" s="1"/>
  <c r="J152" i="13"/>
  <c r="X152" i="13" s="1"/>
  <c r="J178" i="13"/>
  <c r="X178" i="13" s="1"/>
  <c r="J185" i="13"/>
  <c r="X185" i="13" s="1"/>
  <c r="J133" i="13"/>
  <c r="X133" i="13" s="1"/>
  <c r="J172" i="13"/>
  <c r="X172" i="13" s="1"/>
  <c r="J140" i="13"/>
  <c r="X140" i="13" s="1"/>
  <c r="J108" i="13"/>
  <c r="X108" i="13" s="1"/>
  <c r="J138" i="13"/>
  <c r="X138" i="13" s="1"/>
  <c r="J90" i="13"/>
  <c r="X90" i="13" s="1"/>
  <c r="J191" i="13"/>
  <c r="X191" i="13" s="1"/>
  <c r="J159" i="13"/>
  <c r="X159" i="13" s="1"/>
  <c r="J147" i="13"/>
  <c r="X147" i="13" s="1"/>
  <c r="J115" i="13"/>
  <c r="X115" i="13" s="1"/>
  <c r="J95" i="13"/>
  <c r="X95" i="13" s="1"/>
  <c r="J83" i="13"/>
  <c r="X83" i="13" s="1"/>
  <c r="J230" i="13"/>
  <c r="X230" i="13" s="1"/>
  <c r="J198" i="13"/>
  <c r="X198" i="13" s="1"/>
  <c r="J134" i="13"/>
  <c r="X134" i="13" s="1"/>
  <c r="J94" i="13"/>
  <c r="X94" i="13" s="1"/>
  <c r="J233" i="13"/>
  <c r="X233" i="13" s="1"/>
  <c r="J157" i="13"/>
  <c r="X157" i="13" s="1"/>
  <c r="J177" i="13"/>
  <c r="X177" i="13" s="1"/>
  <c r="J227" i="13"/>
  <c r="X227" i="13" s="1"/>
  <c r="J151" i="13"/>
  <c r="X151" i="13" s="1"/>
  <c r="J145" i="13"/>
  <c r="X145" i="13" s="1"/>
  <c r="J132" i="13"/>
  <c r="X132" i="13" s="1"/>
  <c r="J215" i="13"/>
  <c r="X215" i="13" s="1"/>
  <c r="J158" i="13"/>
  <c r="X158" i="13" s="1"/>
  <c r="J229" i="13"/>
  <c r="X229" i="13" s="1"/>
  <c r="J165" i="13"/>
  <c r="X165" i="13" s="1"/>
  <c r="J217" i="13"/>
  <c r="X217" i="13" s="1"/>
  <c r="J193" i="13"/>
  <c r="X193" i="13" s="1"/>
  <c r="J173" i="13"/>
  <c r="X173" i="13" s="1"/>
  <c r="J141" i="13"/>
  <c r="X141" i="13" s="1"/>
  <c r="J109" i="13"/>
  <c r="X109" i="13" s="1"/>
  <c r="J224" i="13"/>
  <c r="X224" i="13" s="1"/>
  <c r="J192" i="13"/>
  <c r="X192" i="13" s="1"/>
  <c r="J128" i="13"/>
  <c r="X128" i="13" s="1"/>
  <c r="J116" i="13"/>
  <c r="X116" i="13" s="1"/>
  <c r="J96" i="13"/>
  <c r="X96" i="13" s="1"/>
  <c r="J84" i="13"/>
  <c r="X84" i="13" s="1"/>
  <c r="J190" i="13"/>
  <c r="X190" i="13" s="1"/>
  <c r="J223" i="13"/>
  <c r="X223" i="13" s="1"/>
  <c r="J211" i="13"/>
  <c r="X211" i="13" s="1"/>
  <c r="J199" i="13"/>
  <c r="X199" i="13" s="1"/>
  <c r="J179" i="13"/>
  <c r="X179" i="13" s="1"/>
  <c r="J167" i="13"/>
  <c r="X167" i="13" s="1"/>
  <c r="J135" i="13"/>
  <c r="X135" i="13" s="1"/>
  <c r="J218" i="13"/>
  <c r="X218" i="13" s="1"/>
  <c r="J174" i="13"/>
  <c r="X174" i="13" s="1"/>
  <c r="J110" i="13"/>
  <c r="X110" i="13" s="1"/>
  <c r="J209" i="13"/>
  <c r="X209" i="13" s="1"/>
  <c r="J125" i="13"/>
  <c r="X125" i="13" s="1"/>
  <c r="J196" i="13"/>
  <c r="X196" i="13" s="1"/>
  <c r="J171" i="13"/>
  <c r="X171" i="13" s="1"/>
  <c r="J204" i="13"/>
  <c r="X204" i="13" s="1"/>
  <c r="J114" i="13"/>
  <c r="X114" i="13" s="1"/>
  <c r="J127" i="13"/>
  <c r="X127" i="13" s="1"/>
  <c r="J205" i="13"/>
  <c r="X205" i="13" s="1"/>
  <c r="J213" i="13"/>
  <c r="X213" i="13" s="1"/>
  <c r="J181" i="13"/>
  <c r="X181" i="13" s="1"/>
  <c r="J97" i="13"/>
  <c r="X97" i="13" s="1"/>
  <c r="J232" i="13"/>
  <c r="X232" i="13" s="1"/>
  <c r="J212" i="13"/>
  <c r="X212" i="13" s="1"/>
  <c r="J160" i="13"/>
  <c r="X160" i="13" s="1"/>
  <c r="J154" i="13"/>
  <c r="X154" i="13" s="1"/>
  <c r="J91" i="13"/>
  <c r="X91" i="13" s="1"/>
  <c r="J206" i="13"/>
  <c r="X206" i="13" s="1"/>
  <c r="J169" i="13"/>
  <c r="X169" i="13" s="1"/>
  <c r="J113" i="13"/>
  <c r="X113" i="13" s="1"/>
  <c r="J81" i="13"/>
  <c r="X81" i="13" s="1"/>
  <c r="J93" i="13"/>
  <c r="X93" i="13" s="1"/>
  <c r="J184" i="13"/>
  <c r="X184" i="13" s="1"/>
  <c r="J183" i="13"/>
  <c r="X183" i="13" s="1"/>
  <c r="J120" i="13"/>
  <c r="X120" i="13" s="1"/>
  <c r="J225" i="13"/>
  <c r="X225" i="13" s="1"/>
  <c r="J201" i="13"/>
  <c r="X201" i="13" s="1"/>
  <c r="J161" i="13"/>
  <c r="X161" i="13" s="1"/>
  <c r="J129" i="13"/>
  <c r="X129" i="13" s="1"/>
  <c r="J117" i="13"/>
  <c r="X117" i="13" s="1"/>
  <c r="J85" i="13"/>
  <c r="X85" i="13" s="1"/>
  <c r="J200" i="13"/>
  <c r="X200" i="13" s="1"/>
  <c r="J188" i="13"/>
  <c r="X188" i="13" s="1"/>
  <c r="J180" i="13"/>
  <c r="X180" i="13" s="1"/>
  <c r="J168" i="13"/>
  <c r="X168" i="13" s="1"/>
  <c r="J148" i="13"/>
  <c r="X148" i="13" s="1"/>
  <c r="J136" i="13"/>
  <c r="X136" i="13" s="1"/>
  <c r="J124" i="13"/>
  <c r="X124" i="13" s="1"/>
  <c r="J104" i="13"/>
  <c r="X104" i="13" s="1"/>
  <c r="J170" i="13"/>
  <c r="X170" i="13" s="1"/>
  <c r="J146" i="13"/>
  <c r="X146" i="13" s="1"/>
  <c r="J130" i="13"/>
  <c r="X130" i="13" s="1"/>
  <c r="J82" i="13"/>
  <c r="X82" i="13" s="1"/>
  <c r="J231" i="13"/>
  <c r="X231" i="13" s="1"/>
  <c r="J187" i="13"/>
  <c r="X187" i="13" s="1"/>
  <c r="J155" i="13"/>
  <c r="X155" i="13" s="1"/>
  <c r="J123" i="13"/>
  <c r="X123" i="13" s="1"/>
  <c r="J103" i="13"/>
  <c r="X103" i="13" s="1"/>
  <c r="J226" i="13"/>
  <c r="X226" i="13" s="1"/>
  <c r="J194" i="13"/>
  <c r="X194" i="13" s="1"/>
  <c r="J150" i="13"/>
  <c r="X150" i="13" s="1"/>
  <c r="J86" i="13"/>
  <c r="X86" i="13" s="1"/>
  <c r="J197" i="13"/>
  <c r="X197" i="13" s="1"/>
  <c r="J228" i="13"/>
  <c r="X228" i="13" s="1"/>
  <c r="J164" i="13"/>
  <c r="X164" i="13" s="1"/>
  <c r="J162" i="13"/>
  <c r="X162" i="13" s="1"/>
  <c r="J89" i="13"/>
  <c r="X89" i="13" s="1"/>
  <c r="J203" i="13"/>
  <c r="X203" i="13" s="1"/>
  <c r="J210" i="13"/>
  <c r="X210" i="13" s="1"/>
  <c r="J189" i="13"/>
  <c r="X189" i="13" s="1"/>
  <c r="J149" i="13"/>
  <c r="X149" i="13" s="1"/>
  <c r="J137" i="13"/>
  <c r="X137" i="13" s="1"/>
  <c r="J105" i="13"/>
  <c r="X105" i="13" s="1"/>
  <c r="J220" i="13"/>
  <c r="X220" i="13" s="1"/>
  <c r="J176" i="13"/>
  <c r="X176" i="13" s="1"/>
  <c r="J156" i="13"/>
  <c r="X156" i="13" s="1"/>
  <c r="J112" i="13"/>
  <c r="X112" i="13" s="1"/>
  <c r="J92" i="13"/>
  <c r="X92" i="13" s="1"/>
  <c r="J106" i="13"/>
  <c r="X106" i="13" s="1"/>
  <c r="J219" i="13"/>
  <c r="X219" i="13" s="1"/>
  <c r="J207" i="13"/>
  <c r="X207" i="13" s="1"/>
  <c r="J175" i="13"/>
  <c r="X175" i="13" s="1"/>
  <c r="J143" i="13"/>
  <c r="X143" i="13" s="1"/>
  <c r="J111" i="13"/>
  <c r="X111" i="13" s="1"/>
  <c r="J214" i="13"/>
  <c r="X214" i="13" s="1"/>
  <c r="J166" i="13"/>
  <c r="X166" i="13" s="1"/>
  <c r="J126" i="13"/>
  <c r="X126" i="13" s="1"/>
  <c r="J208" i="13"/>
  <c r="X208" i="13" s="1"/>
  <c r="J100" i="13"/>
  <c r="X100" i="13" s="1"/>
  <c r="J182" i="13"/>
  <c r="X182" i="13" s="1"/>
  <c r="J195" i="13"/>
  <c r="X195" i="13" s="1"/>
  <c r="J163" i="13"/>
  <c r="X163" i="13" s="1"/>
  <c r="J131" i="13"/>
  <c r="X131" i="13" s="1"/>
  <c r="J119" i="13"/>
  <c r="X119" i="13" s="1"/>
  <c r="J99" i="13"/>
  <c r="X99" i="13" s="1"/>
  <c r="J87" i="13"/>
  <c r="X87" i="13" s="1"/>
  <c r="J202" i="13"/>
  <c r="X202" i="13" s="1"/>
  <c r="J222" i="13"/>
  <c r="X222" i="13" s="1"/>
  <c r="J186" i="13"/>
  <c r="X186" i="13" s="1"/>
  <c r="J142" i="13"/>
  <c r="X142" i="13" s="1"/>
  <c r="J102" i="13"/>
  <c r="X102" i="13" s="1"/>
  <c r="C37" i="7"/>
  <c r="C28" i="13" s="1"/>
  <c r="Z51" i="13"/>
  <c r="I80" i="13"/>
  <c r="J80" i="13" s="1"/>
  <c r="A149" i="9"/>
  <c r="A148" i="9"/>
  <c r="A147" i="9"/>
  <c r="A146" i="9"/>
  <c r="A145" i="9"/>
  <c r="A144" i="9"/>
  <c r="A143" i="9"/>
  <c r="A142" i="9"/>
  <c r="A141" i="9"/>
  <c r="A140" i="9"/>
  <c r="A139" i="9"/>
  <c r="A138" i="9"/>
  <c r="A137" i="9"/>
  <c r="A136" i="9"/>
  <c r="A135" i="9"/>
  <c r="A134" i="9"/>
  <c r="A131" i="9"/>
  <c r="A130" i="9"/>
  <c r="A129" i="9"/>
  <c r="A128" i="9"/>
  <c r="A127" i="9"/>
  <c r="A126" i="9"/>
  <c r="A125" i="9"/>
  <c r="A124" i="9"/>
  <c r="A123" i="9"/>
  <c r="A122" i="9"/>
  <c r="A121" i="9"/>
  <c r="A120" i="9"/>
  <c r="A119" i="9"/>
  <c r="A118" i="9"/>
  <c r="A117" i="9"/>
  <c r="A116" i="9"/>
  <c r="A113" i="9"/>
  <c r="A112" i="9"/>
  <c r="A111" i="9"/>
  <c r="A110" i="9"/>
  <c r="A109" i="9"/>
  <c r="A108" i="9"/>
  <c r="A107" i="9"/>
  <c r="A106" i="9"/>
  <c r="A105" i="9"/>
  <c r="A104" i="9"/>
  <c r="A103" i="9"/>
  <c r="A102" i="9"/>
  <c r="A101" i="9"/>
  <c r="A100" i="9"/>
  <c r="A99" i="9"/>
  <c r="A98" i="9"/>
  <c r="A95" i="9"/>
  <c r="A94" i="9"/>
  <c r="A93" i="9"/>
  <c r="A92" i="9"/>
  <c r="A91" i="9"/>
  <c r="A90" i="9"/>
  <c r="A89" i="9"/>
  <c r="A88" i="9"/>
  <c r="A87" i="9"/>
  <c r="A86" i="9"/>
  <c r="A85" i="9"/>
  <c r="A84" i="9"/>
  <c r="A83" i="9"/>
  <c r="A82" i="9"/>
  <c r="A81" i="9"/>
  <c r="A80" i="9"/>
  <c r="A77" i="9"/>
  <c r="A76" i="9"/>
  <c r="A75" i="9"/>
  <c r="A74" i="9"/>
  <c r="A73" i="9"/>
  <c r="A72" i="9"/>
  <c r="A71" i="9"/>
  <c r="A70" i="9"/>
  <c r="A69" i="9"/>
  <c r="A68" i="9"/>
  <c r="A67" i="9"/>
  <c r="A66" i="9"/>
  <c r="A65" i="9"/>
  <c r="A64" i="9"/>
  <c r="A63" i="9"/>
  <c r="A62" i="9"/>
  <c r="A59" i="9"/>
  <c r="A58" i="9"/>
  <c r="A57" i="9"/>
  <c r="A56" i="9"/>
  <c r="A55" i="9"/>
  <c r="A54" i="9"/>
  <c r="A53" i="9"/>
  <c r="A52" i="9"/>
  <c r="A51" i="9"/>
  <c r="A50" i="9"/>
  <c r="A49" i="9"/>
  <c r="A48" i="9"/>
  <c r="A47" i="9"/>
  <c r="A46" i="9"/>
  <c r="A45" i="9"/>
  <c r="A44" i="9"/>
  <c r="A41" i="9"/>
  <c r="A40" i="9"/>
  <c r="A39" i="9"/>
  <c r="A38" i="9"/>
  <c r="A37" i="9"/>
  <c r="A36" i="9"/>
  <c r="A35" i="9"/>
  <c r="A34" i="9"/>
  <c r="A33" i="9"/>
  <c r="A32" i="9"/>
  <c r="A31" i="9"/>
  <c r="A30" i="9"/>
  <c r="A29" i="9"/>
  <c r="A28" i="9"/>
  <c r="A27" i="9"/>
  <c r="A26" i="9"/>
  <c r="A23" i="9"/>
  <c r="A22" i="9"/>
  <c r="A21" i="9"/>
  <c r="A20" i="9"/>
  <c r="A19" i="9"/>
  <c r="A18" i="9"/>
  <c r="A17" i="9"/>
  <c r="A16" i="9"/>
  <c r="A15" i="9"/>
  <c r="A14" i="9"/>
  <c r="A13" i="9"/>
  <c r="A12" i="9"/>
  <c r="A11" i="9"/>
  <c r="A10" i="9"/>
  <c r="A9" i="9"/>
  <c r="A8" i="9"/>
  <c r="E58" i="7"/>
  <c r="E42" i="7"/>
  <c r="E43" i="7"/>
  <c r="E45" i="7"/>
  <c r="E46" i="7"/>
  <c r="E47" i="7"/>
  <c r="E48" i="7"/>
  <c r="E49" i="7"/>
  <c r="E50" i="7"/>
  <c r="E51" i="7"/>
  <c r="E52" i="7"/>
  <c r="E53" i="7"/>
  <c r="E54" i="7"/>
  <c r="E55" i="7"/>
  <c r="E56" i="7"/>
  <c r="E57" i="7"/>
  <c r="E40" i="7"/>
  <c r="Z52" i="13" l="1"/>
  <c r="Z53" i="13" s="1"/>
  <c r="AA53" i="13" s="1"/>
  <c r="G54" i="13"/>
  <c r="H62" i="13"/>
  <c r="G51" i="13"/>
  <c r="H55" i="13"/>
  <c r="G67" i="13"/>
  <c r="G58" i="13"/>
  <c r="H66" i="13"/>
  <c r="H52" i="13"/>
  <c r="F52" i="13" s="1"/>
  <c r="G64" i="13"/>
  <c r="H68" i="13"/>
  <c r="G53" i="13"/>
  <c r="G57" i="13"/>
  <c r="H65" i="13"/>
  <c r="G69" i="13"/>
  <c r="H73" i="13"/>
  <c r="G70" i="13"/>
  <c r="H74" i="13"/>
  <c r="H79" i="13"/>
  <c r="G76" i="13"/>
  <c r="H54" i="13"/>
  <c r="F54" i="13" s="1"/>
  <c r="H51" i="13"/>
  <c r="F51" i="13" s="1"/>
  <c r="G63" i="13"/>
  <c r="H67" i="13"/>
  <c r="F67" i="13" s="1"/>
  <c r="G50" i="13"/>
  <c r="H58" i="13"/>
  <c r="F58" i="13" s="1"/>
  <c r="G60" i="13"/>
  <c r="H64" i="13"/>
  <c r="G75" i="13"/>
  <c r="G59" i="13"/>
  <c r="H63" i="13"/>
  <c r="H50" i="13"/>
  <c r="H56" i="13"/>
  <c r="F56" i="13" s="1"/>
  <c r="H60" i="13"/>
  <c r="H57" i="13"/>
  <c r="F57" i="13" s="1"/>
  <c r="G65" i="13"/>
  <c r="H75" i="13"/>
  <c r="G77" i="13"/>
  <c r="G78" i="13"/>
  <c r="G71" i="13"/>
  <c r="G79" i="13"/>
  <c r="H76" i="13"/>
  <c r="F76" i="13" s="1"/>
  <c r="G62" i="13"/>
  <c r="G55" i="13"/>
  <c r="H59" i="13"/>
  <c r="F59" i="13" s="1"/>
  <c r="G66" i="13"/>
  <c r="G52" i="13"/>
  <c r="G56" i="13"/>
  <c r="G68" i="13"/>
  <c r="H53" i="13"/>
  <c r="F53" i="13" s="1"/>
  <c r="G61" i="13"/>
  <c r="H69" i="13"/>
  <c r="F69" i="13" s="1"/>
  <c r="G73" i="13"/>
  <c r="H77" i="13"/>
  <c r="G74" i="13"/>
  <c r="H78" i="13"/>
  <c r="F78" i="13" s="1"/>
  <c r="H71" i="13"/>
  <c r="F71" i="13" s="1"/>
  <c r="G72" i="13"/>
  <c r="H61" i="13"/>
  <c r="F61" i="13" s="1"/>
  <c r="H70" i="13"/>
  <c r="H72" i="13"/>
  <c r="AC51" i="13"/>
  <c r="AA51" i="13"/>
  <c r="AD51" i="13" s="1"/>
  <c r="X80" i="13"/>
  <c r="AS4" i="9"/>
  <c r="AU4" i="9" s="1"/>
  <c r="AW4" i="9" s="1"/>
  <c r="AY4" i="9" s="1"/>
  <c r="BC4" i="9" s="1"/>
  <c r="BE4" i="9" s="1"/>
  <c r="BG4" i="9" s="1"/>
  <c r="BI4" i="9" s="1"/>
  <c r="BK4" i="9" s="1"/>
  <c r="BM4" i="9" s="1"/>
  <c r="BO4" i="9" s="1"/>
  <c r="AT4" i="9"/>
  <c r="AV4" i="9" s="1"/>
  <c r="AX4" i="9" s="1"/>
  <c r="AZ4" i="9" s="1"/>
  <c r="BB4" i="9" s="1"/>
  <c r="BD4" i="9" s="1"/>
  <c r="BF4" i="9" s="1"/>
  <c r="BH4" i="9" s="1"/>
  <c r="BJ4" i="9" s="1"/>
  <c r="BL4" i="9" s="1"/>
  <c r="BN4" i="9" s="1"/>
  <c r="BP4" i="9" s="1"/>
  <c r="C64" i="7"/>
  <c r="E64" i="7"/>
  <c r="F50" i="13" l="1"/>
  <c r="F73" i="13"/>
  <c r="F66" i="13"/>
  <c r="I63" i="13"/>
  <c r="F63" i="13"/>
  <c r="I77" i="13"/>
  <c r="F77" i="13"/>
  <c r="F65" i="13"/>
  <c r="F72" i="13"/>
  <c r="I75" i="13"/>
  <c r="F75" i="13"/>
  <c r="F55" i="13"/>
  <c r="F70" i="13"/>
  <c r="F64" i="13"/>
  <c r="F79" i="13"/>
  <c r="F68" i="13"/>
  <c r="F62" i="13"/>
  <c r="F60" i="13"/>
  <c r="F74" i="13"/>
  <c r="I61" i="13"/>
  <c r="I57" i="13"/>
  <c r="AA52" i="13"/>
  <c r="AD52" i="13" s="1"/>
  <c r="AC52" i="13"/>
  <c r="I64" i="13"/>
  <c r="I67" i="13"/>
  <c r="I59" i="13"/>
  <c r="I54" i="13"/>
  <c r="I72" i="13"/>
  <c r="I53" i="13"/>
  <c r="I76" i="13"/>
  <c r="I51" i="13"/>
  <c r="I71" i="13"/>
  <c r="I56" i="13"/>
  <c r="J56" i="13" s="1"/>
  <c r="I55" i="13"/>
  <c r="I79" i="13"/>
  <c r="I68" i="13"/>
  <c r="I62" i="13"/>
  <c r="I60" i="13"/>
  <c r="I58" i="13"/>
  <c r="I74" i="13"/>
  <c r="I65" i="13"/>
  <c r="I52" i="13"/>
  <c r="I70" i="13"/>
  <c r="I78" i="13"/>
  <c r="I69" i="13"/>
  <c r="I50" i="13"/>
  <c r="J50" i="13" s="1"/>
  <c r="I73" i="13"/>
  <c r="I66" i="13"/>
  <c r="AC53" i="13"/>
  <c r="Z54" i="13"/>
  <c r="AA54" i="13" s="1"/>
  <c r="J51" i="13" l="1"/>
  <c r="X51" i="13" s="1"/>
  <c r="J60" i="13"/>
  <c r="X60" i="13" s="1"/>
  <c r="J53" i="13"/>
  <c r="X53" i="13" s="1"/>
  <c r="J77" i="13"/>
  <c r="X77" i="13" s="1"/>
  <c r="X73" i="13"/>
  <c r="J73" i="13"/>
  <c r="J58" i="13"/>
  <c r="X58" i="13" s="1"/>
  <c r="J76" i="13"/>
  <c r="X76" i="13" s="1"/>
  <c r="J62" i="13"/>
  <c r="X62" i="13" s="1"/>
  <c r="J61" i="13"/>
  <c r="X61" i="13" s="1"/>
  <c r="J57" i="13"/>
  <c r="X57" i="13" s="1"/>
  <c r="J78" i="13"/>
  <c r="X78" i="13" s="1"/>
  <c r="X70" i="13"/>
  <c r="J70" i="13"/>
  <c r="J79" i="13"/>
  <c r="X79" i="13" s="1"/>
  <c r="J54" i="13"/>
  <c r="X54" i="13" s="1"/>
  <c r="J63" i="13"/>
  <c r="X63" i="13" s="1"/>
  <c r="X52" i="13"/>
  <c r="J52" i="13"/>
  <c r="J55" i="13"/>
  <c r="X55" i="13" s="1"/>
  <c r="J59" i="13"/>
  <c r="X59" i="13" s="1"/>
  <c r="J69" i="13"/>
  <c r="X69" i="13" s="1"/>
  <c r="J64" i="13"/>
  <c r="X64" i="13" s="1"/>
  <c r="J68" i="13"/>
  <c r="X68" i="13" s="1"/>
  <c r="J65" i="13"/>
  <c r="X65" i="13" s="1"/>
  <c r="X56" i="13"/>
  <c r="J67" i="13"/>
  <c r="X67" i="13" s="1"/>
  <c r="X75" i="13"/>
  <c r="J75" i="13"/>
  <c r="J66" i="13"/>
  <c r="X66" i="13" s="1"/>
  <c r="J74" i="13"/>
  <c r="X74" i="13" s="1"/>
  <c r="J71" i="13"/>
  <c r="X71" i="13" s="1"/>
  <c r="J72" i="13"/>
  <c r="X72" i="13" s="1"/>
  <c r="AC54" i="13"/>
  <c r="X50" i="13"/>
  <c r="AD53" i="13"/>
  <c r="AD54" i="13" s="1"/>
  <c r="Z55" i="13"/>
  <c r="AS5" i="9"/>
  <c r="C29" i="13" l="1"/>
  <c r="AB50" i="13" s="1"/>
  <c r="AB54" i="13"/>
  <c r="AB55" i="13"/>
  <c r="AB52" i="13"/>
  <c r="AB53" i="13"/>
  <c r="AB51" i="13"/>
  <c r="AC55" i="13"/>
  <c r="Z56" i="13"/>
  <c r="AA56" i="13" s="1"/>
  <c r="AA55" i="13"/>
  <c r="AD55" i="13" s="1"/>
  <c r="AT5" i="9"/>
  <c r="AU5" i="9"/>
  <c r="C30" i="13" l="1"/>
  <c r="AD56" i="13"/>
  <c r="AC56" i="13"/>
  <c r="Z57" i="13"/>
  <c r="AA57" i="13" s="1"/>
  <c r="AD57" i="13" s="1"/>
  <c r="AB56" i="13"/>
  <c r="AV5" i="9"/>
  <c r="AW5" i="9"/>
  <c r="AB57" i="13" l="1"/>
  <c r="AE57" i="13" s="1"/>
  <c r="AC57" i="13"/>
  <c r="Z58" i="13"/>
  <c r="AA58" i="13" s="1"/>
  <c r="AD58" i="13" s="1"/>
  <c r="AF58" i="13" s="1"/>
  <c r="AY5" i="9"/>
  <c r="AX5" i="9"/>
  <c r="Z59" i="13" l="1"/>
  <c r="AB59" i="13" s="1"/>
  <c r="AC58" i="13"/>
  <c r="AB58" i="13"/>
  <c r="AE58" i="13" s="1"/>
  <c r="AZ5" i="9"/>
  <c r="AE59" i="13" l="1"/>
  <c r="AC59" i="13"/>
  <c r="Z60" i="13"/>
  <c r="AB60" i="13" s="1"/>
  <c r="AE60" i="13" s="1"/>
  <c r="AA59" i="13"/>
  <c r="AD59" i="13" s="1"/>
  <c r="AF59" i="13" s="1"/>
  <c r="BC5" i="9"/>
  <c r="BB5" i="9"/>
  <c r="AC60" i="13" l="1"/>
  <c r="Z61" i="13"/>
  <c r="AB61" i="13" s="1"/>
  <c r="AE61" i="13" s="1"/>
  <c r="AA60" i="13"/>
  <c r="AD60" i="13" s="1"/>
  <c r="AF60" i="13" s="1"/>
  <c r="BE5" i="9"/>
  <c r="BD5" i="9"/>
  <c r="AC61" i="13" l="1"/>
  <c r="AA61" i="13"/>
  <c r="AD61" i="13" s="1"/>
  <c r="AF61" i="13" s="1"/>
  <c r="Z62" i="13"/>
  <c r="AA62" i="13" s="1"/>
  <c r="AD62" i="13" s="1"/>
  <c r="AF62" i="13" s="1"/>
  <c r="BG5" i="9"/>
  <c r="BF5" i="9"/>
  <c r="AC62" i="13" l="1"/>
  <c r="Z63" i="13"/>
  <c r="AB63" i="13" s="1"/>
  <c r="AE63" i="13" s="1"/>
  <c r="AB62" i="13"/>
  <c r="AE62" i="13" s="1"/>
  <c r="BI5" i="9"/>
  <c r="BH5" i="9"/>
  <c r="AC63" i="13" l="1"/>
  <c r="Z64" i="13"/>
  <c r="AC64" i="13" s="1"/>
  <c r="AA63" i="13"/>
  <c r="AD63" i="13" s="1"/>
  <c r="AF63" i="13" s="1"/>
  <c r="BK5" i="9"/>
  <c r="BJ5" i="9"/>
  <c r="Z65" i="13" l="1"/>
  <c r="AC65" i="13" s="1"/>
  <c r="AB64" i="13"/>
  <c r="AE64" i="13" s="1"/>
  <c r="AA64" i="13"/>
  <c r="AD64" i="13" s="1"/>
  <c r="AF64" i="13" s="1"/>
  <c r="BM5" i="9"/>
  <c r="BL5" i="9"/>
  <c r="Z66" i="13" l="1"/>
  <c r="AA66" i="13" s="1"/>
  <c r="AD66" i="13" s="1"/>
  <c r="AF66" i="13" s="1"/>
  <c r="AA65" i="13"/>
  <c r="AD65" i="13" s="1"/>
  <c r="AF65" i="13" s="1"/>
  <c r="AB65" i="13"/>
  <c r="AE65" i="13" s="1"/>
  <c r="BO5" i="9"/>
  <c r="BN5" i="9"/>
  <c r="Z67" i="13" l="1"/>
  <c r="AB67" i="13" s="1"/>
  <c r="AE67" i="13" s="1"/>
  <c r="AB66" i="13"/>
  <c r="AE66" i="13" s="1"/>
  <c r="AC66" i="13"/>
  <c r="BP5" i="9"/>
  <c r="Z68" i="13" l="1"/>
  <c r="Z69" i="13" s="1"/>
  <c r="AA67" i="13"/>
  <c r="AD67" i="13" s="1"/>
  <c r="AF67" i="13" s="1"/>
  <c r="AC67" i="13"/>
  <c r="AA68" i="13" l="1"/>
  <c r="AD68" i="13" s="1"/>
  <c r="AF68" i="13" s="1"/>
  <c r="AC68" i="13"/>
  <c r="AB68" i="13"/>
  <c r="AE68" i="13" s="1"/>
  <c r="AB69" i="13"/>
  <c r="AE69" i="13" s="1"/>
  <c r="AA69" i="13"/>
  <c r="AD69" i="13" s="1"/>
  <c r="AF69" i="13" s="1"/>
  <c r="Z70" i="13"/>
  <c r="Z50" i="13" s="1"/>
  <c r="AC50" i="13" s="1"/>
  <c r="AC69" i="13"/>
  <c r="AG50" i="13" l="1"/>
  <c r="AE50" i="13"/>
  <c r="AF50" i="13"/>
  <c r="AA70" i="13"/>
  <c r="AD70" i="13" s="1"/>
  <c r="AF70" i="13" s="1"/>
  <c r="AB70" i="13"/>
  <c r="AE70" i="13" s="1"/>
  <c r="AC70" i="13"/>
</calcChain>
</file>

<file path=xl/sharedStrings.xml><?xml version="1.0" encoding="utf-8"?>
<sst xmlns="http://schemas.openxmlformats.org/spreadsheetml/2006/main" count="540" uniqueCount="205">
  <si>
    <t>Oktober</t>
  </si>
  <si>
    <t>April</t>
  </si>
  <si>
    <t>in %</t>
  </si>
  <si>
    <t>1998</t>
  </si>
  <si>
    <t>1999</t>
  </si>
  <si>
    <t>2000</t>
  </si>
  <si>
    <t>2001</t>
  </si>
  <si>
    <t>2002</t>
  </si>
  <si>
    <t>2003</t>
  </si>
  <si>
    <t>2004</t>
  </si>
  <si>
    <t>2005</t>
  </si>
  <si>
    <t>2006</t>
  </si>
  <si>
    <t>2012</t>
  </si>
  <si>
    <t>2013</t>
  </si>
  <si>
    <t>2014</t>
  </si>
  <si>
    <t>2015</t>
  </si>
  <si>
    <t>…</t>
  </si>
  <si>
    <t>Espace Mittelland</t>
  </si>
  <si>
    <t>Tessin</t>
  </si>
  <si>
    <t>2016</t>
  </si>
  <si>
    <t>Koordinationskonferenz der Bau- und Liegenschaftsorgane der öffentlichen Bauherren</t>
  </si>
  <si>
    <t>Conférence de coordination des services de la construction et des immeubles des</t>
  </si>
  <si>
    <t>maîtres d’ouvrage publics</t>
  </si>
  <si>
    <t>Conferenza di coordinamento degli organi della costruzione e degli immobili die</t>
  </si>
  <si>
    <t>committenti pubblici</t>
  </si>
  <si>
    <t>Coordination Group for Construction and Property Services</t>
  </si>
  <si>
    <t>2011</t>
  </si>
  <si>
    <t>BfS-Grossregion</t>
  </si>
  <si>
    <t>BfS-Objektart</t>
  </si>
  <si>
    <t>Status</t>
  </si>
  <si>
    <t>Periode</t>
  </si>
  <si>
    <t>Index</t>
  </si>
  <si>
    <t>Index-Nummer</t>
  </si>
  <si>
    <t>Vergabe</t>
  </si>
  <si>
    <t>VVT</t>
  </si>
  <si>
    <t>Datum</t>
  </si>
  <si>
    <t>Renchérissement précontractuel dans les projets de construction:</t>
  </si>
  <si>
    <t>Max Martin</t>
  </si>
  <si>
    <t>Variation de prix entre l'établissement du devis et l'adjudication (date de référence)</t>
  </si>
  <si>
    <t>Bases</t>
  </si>
  <si>
    <t>Maître de l'ouvrage</t>
  </si>
  <si>
    <t>Objet</t>
  </si>
  <si>
    <t>Indications générales</t>
  </si>
  <si>
    <t>Auteur</t>
  </si>
  <si>
    <t>Exemple fictif</t>
  </si>
  <si>
    <t>Service des ponts et chaussées</t>
  </si>
  <si>
    <t>Suisse</t>
  </si>
  <si>
    <t>Date de l'établissement</t>
  </si>
  <si>
    <t>Construction: total</t>
  </si>
  <si>
    <t>Bâtiment</t>
  </si>
  <si>
    <t>Nouvelle construction</t>
  </si>
  <si>
    <t>Construction d’immeubles d‘habitation</t>
  </si>
  <si>
    <t>Construction d’imm. d‘habitation en bois</t>
  </si>
  <si>
    <t>Construction d'habitations individuelles</t>
  </si>
  <si>
    <t>Construction d'immeubles administratifs</t>
  </si>
  <si>
    <t>Construction de halles métalliques</t>
  </si>
  <si>
    <t>Rénovation, transformation</t>
  </si>
  <si>
    <t>Rénovation d’immeubles d‘hab.Minergie</t>
  </si>
  <si>
    <t>Rénovation d’immeubles d‘hab. non Minergie</t>
  </si>
  <si>
    <t>Rénovation d'immeubles administratifs</t>
  </si>
  <si>
    <t>Génie civil</t>
  </si>
  <si>
    <t>Construction de routes</t>
  </si>
  <si>
    <t>Construction de passages inférieurs</t>
  </si>
  <si>
    <t>Construction de parois antibruit</t>
  </si>
  <si>
    <t>Région lémanique</t>
  </si>
  <si>
    <t>Rénovation d’immeubles d‘hab. Minergie</t>
  </si>
  <si>
    <t>Suisse du Nord-Ouest</t>
  </si>
  <si>
    <t>Zurich</t>
  </si>
  <si>
    <t>Suisse orientale</t>
  </si>
  <si>
    <t>Suisse centrale</t>
  </si>
  <si>
    <t>Poids</t>
  </si>
  <si>
    <t>avril</t>
  </si>
  <si>
    <t>octobre</t>
  </si>
  <si>
    <t>2017</t>
  </si>
  <si>
    <t>2018</t>
  </si>
  <si>
    <t>Indice suisse des prix de la construction - Evolution des prix de la construction</t>
  </si>
  <si>
    <t>Valeurs de l'Indice par grande région et par type d'objet</t>
  </si>
  <si>
    <t>Base octobre 2015 = 100</t>
  </si>
  <si>
    <r>
      <t xml:space="preserve">ici, les indices sont divisés par grande région et par type d'objet et mis à jour par l'OFS (chemin: Thèmes / 05 - Prix / Prix de la construction / Indices des prix de la construction); la base est </t>
    </r>
    <r>
      <rPr>
        <b/>
        <sz val="10"/>
        <color rgb="FFFF0000"/>
        <rFont val="Arial Narrow"/>
        <family val="2"/>
      </rPr>
      <t>octobre 2015 = 100!</t>
    </r>
  </si>
  <si>
    <t>Bases du crédit d'exécution, resp. du devis</t>
  </si>
  <si>
    <t>OFS-Grande région</t>
  </si>
  <si>
    <t>OFS-Type d'objet</t>
  </si>
  <si>
    <t>État des coûts du devis</t>
  </si>
  <si>
    <t>État du devis de la période</t>
  </si>
  <si>
    <t>Montant [CHF]</t>
  </si>
  <si>
    <t>Période</t>
  </si>
  <si>
    <t>Saisie dans le texte libre</t>
  </si>
  <si>
    <t>Date de l'établissement selon XX.XX.XXX</t>
  </si>
  <si>
    <t>Les champs avec indicateurs rouges sont modifiables.</t>
  </si>
  <si>
    <t>Choix selon la liste; nécessaire pour le choix des indices utilisés de l'OFS</t>
  </si>
  <si>
    <t>Date de l'état du devis selon XX.XX.XXX; nécessaire pour la détermination de l'état du devis de la période</t>
  </si>
  <si>
    <t>automatiquement dérivé de l'état du devis</t>
  </si>
  <si>
    <t>Description</t>
  </si>
  <si>
    <t>date de référence</t>
  </si>
  <si>
    <t>Adjudications</t>
  </si>
  <si>
    <t>Adjudications selon la période (sans TVA)</t>
  </si>
  <si>
    <t>Adjudication à indiquer ici</t>
  </si>
  <si>
    <t>Coordination Conference for Sector public Construction</t>
  </si>
  <si>
    <t>and Property Services</t>
  </si>
  <si>
    <t>Apperçu des résultats du calcul</t>
  </si>
  <si>
    <t>Montant variation Précontr., cummulé (sans TVA)</t>
  </si>
  <si>
    <t>Montant des adjudications, cummulé (sans TVA)</t>
  </si>
  <si>
    <t>Représentation graphique des résultats du calcul</t>
  </si>
  <si>
    <t>Résultats du calcul en détail</t>
  </si>
  <si>
    <t>(sans TVA)</t>
  </si>
  <si>
    <t>référence</t>
  </si>
  <si>
    <t xml:space="preserve">Date de </t>
  </si>
  <si>
    <t>Indice,</t>
  </si>
  <si>
    <t>ancien</t>
  </si>
  <si>
    <t>Indice</t>
  </si>
  <si>
    <t>nouveau</t>
  </si>
  <si>
    <t>Variation</t>
  </si>
  <si>
    <t>indices</t>
  </si>
  <si>
    <t>Rench. préc. [CHF]</t>
  </si>
  <si>
    <t>Montant du Devis, devis suppl. et rench. préc.</t>
  </si>
  <si>
    <t>Vous pouvez incérer ici</t>
  </si>
  <si>
    <t>votre logo</t>
  </si>
  <si>
    <t>Montant du devis (hors TVA)</t>
  </si>
  <si>
    <t>devis suppl./modification projet (hors TVA)</t>
  </si>
  <si>
    <r>
      <t xml:space="preserve">description respective, montant </t>
    </r>
    <r>
      <rPr>
        <b/>
        <sz val="10"/>
        <rFont val="Arial"/>
        <family val="2"/>
      </rPr>
      <t>(hors TVA)</t>
    </r>
    <r>
      <rPr>
        <sz val="10"/>
        <rFont val="Arial"/>
        <family val="2"/>
      </rPr>
      <t xml:space="preserve"> et status à indiquer; </t>
    </r>
    <r>
      <rPr>
        <b/>
        <sz val="10"/>
        <rFont val="Arial"/>
        <family val="2"/>
      </rPr>
      <t>le rapport à l'état des coûts du devis est impératif!</t>
    </r>
  </si>
  <si>
    <r>
      <t>Modifications du projet approuvées avec dénomination, montant (hors TVA), status et pé</t>
    </r>
    <r>
      <rPr>
        <b/>
        <sz val="10"/>
        <rFont val="Arial"/>
        <family val="2"/>
      </rPr>
      <t>riode selon l'état du devis; dérivé automatiquement</t>
    </r>
  </si>
  <si>
    <t>devis approuvé avec montant (hors TVA)</t>
  </si>
  <si>
    <r>
      <t xml:space="preserve">description respectives, montant </t>
    </r>
    <r>
      <rPr>
        <b/>
        <sz val="10"/>
        <rFont val="Arial"/>
        <family val="2"/>
      </rPr>
      <t>(hors TVA)</t>
    </r>
    <r>
      <rPr>
        <sz val="10"/>
        <rFont val="Arial"/>
        <family val="2"/>
      </rPr>
      <t>, date de référence (XX.XX.XXXX; correspond à la date du dépôt de l'offre)</t>
    </r>
  </si>
  <si>
    <t>Description, Montant, date de référence, Période directement issue de "A EMISSION"</t>
  </si>
  <si>
    <t>repris directement de "A SAISIE"</t>
  </si>
  <si>
    <t>somme des modifications de projet avec statut "approuvé" de "A SAISIE"</t>
  </si>
  <si>
    <t>approuvé</t>
  </si>
  <si>
    <t>montant du renchérissement précontractuel (VVT) selon les résultats de calcul suivants en détail</t>
  </si>
  <si>
    <t>somme</t>
  </si>
  <si>
    <t>somme des contrats conclus de "A SAISIE"</t>
  </si>
  <si>
    <t>somme du renchérissement précontractuel</t>
  </si>
  <si>
    <t>crédit supplémentaire approuvé</t>
  </si>
  <si>
    <t>montant du devis approuvé</t>
  </si>
  <si>
    <t>somme des contrats conclus</t>
  </si>
  <si>
    <t>1er semestre 2013</t>
  </si>
  <si>
    <t>1er semestre 2000</t>
  </si>
  <si>
    <t>1er semestre 2001</t>
  </si>
  <si>
    <t>1er semestre 2002</t>
  </si>
  <si>
    <t>1er semestre 2003</t>
  </si>
  <si>
    <t>1er semestre 2004</t>
  </si>
  <si>
    <t>1er semestre 2005</t>
  </si>
  <si>
    <t>1er semestre 2006</t>
  </si>
  <si>
    <t>1er semestre 2007</t>
  </si>
  <si>
    <t>1er semestre 2008</t>
  </si>
  <si>
    <t>1er semestre 2009</t>
  </si>
  <si>
    <t>1er semestre 2010</t>
  </si>
  <si>
    <t>1er semestre 2011</t>
  </si>
  <si>
    <t>1er semestre 2012</t>
  </si>
  <si>
    <t>1er semestre 2014</t>
  </si>
  <si>
    <t>1er semestre 2015</t>
  </si>
  <si>
    <t>1er semestre 2016</t>
  </si>
  <si>
    <t>1er semestre 2017</t>
  </si>
  <si>
    <t>1er semestre 2018</t>
  </si>
  <si>
    <t>1er semestre 2019</t>
  </si>
  <si>
    <t>1er semestre 2020</t>
  </si>
  <si>
    <t>1er semestre 2021</t>
  </si>
  <si>
    <t>1er semestre 2022</t>
  </si>
  <si>
    <t>1er semestre 2023</t>
  </si>
  <si>
    <t>1er semestre 2024</t>
  </si>
  <si>
    <t>1er semestre 2025</t>
  </si>
  <si>
    <t>1er semestre 2026</t>
  </si>
  <si>
    <t>1er semestre 2027</t>
  </si>
  <si>
    <t>1er semestre 2028</t>
  </si>
  <si>
    <t>1er semestre 2029</t>
  </si>
  <si>
    <t>1er semestre 2030</t>
  </si>
  <si>
    <t>2è semestre 2013</t>
  </si>
  <si>
    <t>2è semestre 2000</t>
  </si>
  <si>
    <t>2è semestre 2001</t>
  </si>
  <si>
    <t>2è semestre 2002</t>
  </si>
  <si>
    <t>2è semestre 2003</t>
  </si>
  <si>
    <t>2è semestre 2004</t>
  </si>
  <si>
    <t>2è semestre 2005</t>
  </si>
  <si>
    <t>2è semestre 2006</t>
  </si>
  <si>
    <t>2è semestre 2007</t>
  </si>
  <si>
    <t>2è semestre 2008</t>
  </si>
  <si>
    <t>2è semestre 2009</t>
  </si>
  <si>
    <t>2è semestre 2010</t>
  </si>
  <si>
    <t>2è semestre 2011</t>
  </si>
  <si>
    <t>2è semestre 2012</t>
  </si>
  <si>
    <t>2è semestre 2014</t>
  </si>
  <si>
    <t>2è semestre 2015</t>
  </si>
  <si>
    <t>2è semestre 2016</t>
  </si>
  <si>
    <t>2è semestre 2017</t>
  </si>
  <si>
    <t>2è semestre 2018</t>
  </si>
  <si>
    <t>2è semestre 2019</t>
  </si>
  <si>
    <t>2è semestre 2020</t>
  </si>
  <si>
    <t>2è semestre 2021</t>
  </si>
  <si>
    <t>2è semestre 2022</t>
  </si>
  <si>
    <t>2è semestre 2023</t>
  </si>
  <si>
    <t>2è semestre 2024</t>
  </si>
  <si>
    <t>2è semestre 2025</t>
  </si>
  <si>
    <t>2è semestre 2026</t>
  </si>
  <si>
    <t>2è semestre 2027</t>
  </si>
  <si>
    <t>2è semestre 2028</t>
  </si>
  <si>
    <t>2è semestre 2029</t>
  </si>
  <si>
    <t>2è semestre 2030</t>
  </si>
  <si>
    <t>impayée</t>
  </si>
  <si>
    <t>"montant "réindexé"" calculé, "Indice, ancien" automatiquement correspondant à l'état des coûts du devis; Indices selon Grande région et type d'objet de l'OFS issus de "C INDICES"</t>
  </si>
  <si>
    <t>"Indice, nouveau" automatiquement correspondand à la "Période"; Indices selon Grande région et type d'objet de l'OFS issus de "C INDICES"</t>
  </si>
  <si>
    <t>"Variation des indices" est modifié en pourcentage (non pas en point d'indice) depuis "Indice, ancien" et "Indice, nouveau"</t>
  </si>
  <si>
    <t>"Renchérisssement précontractuel est la "variation des indices" multiplié par le "montant "réindexés""</t>
  </si>
  <si>
    <t>montant</t>
  </si>
  <si>
    <t>réindexé</t>
  </si>
  <si>
    <t>mise à jour des modifications du projet; Attention: État des coûts selon devis!; sont automatiquement calculées dans le devis, lorsque le status "approuvé" apparaît</t>
  </si>
  <si>
    <t>la période de la date du dépôt de l'offre est automatiquement calculée. Attention: ne pas introduire les montants non "réindexées" au niveau de l'état du devis, le système le fait de manière autonome.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</si>
</sst>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CHF&quot;\ #,##0;&quot;CHF&quot;\ \-#,##0"/>
    <numFmt numFmtId="44" formatCode="_ &quot;CHF&quot;\ * #,##0.00_ ;_ &quot;CHF&quot;\ * \-#,##0.00_ ;_ &quot;CHF&quot;\ * &quot;-&quot;??_ ;_ @_ "/>
    <numFmt numFmtId="43" formatCode="_ * #,##0.00_ ;_ * \-#,##0.00_ ;_ * &quot;-&quot;??_ ;_ @_ "/>
    <numFmt numFmtId="164" formatCode="0.0"/>
    <numFmt numFmtId="165" formatCode="00.0000"/>
    <numFmt numFmtId="166" formatCode="dd/mm/yy;@"/>
    <numFmt numFmtId="167" formatCode="&quot;CHF&quot;\ #,##0"/>
    <numFmt numFmtId="168" formatCode="_ * #,##0.0_ ;_ * \-#,##0.0_ ;_ * &quot;-&quot;??_ ;_ @_ "/>
    <numFmt numFmtId="169" formatCode="_ * #,##0_ ;_ * \-#,##0_ ;_ * &quot;-&quot;??_ ;_ @_ "/>
  </numFmts>
  <fonts count="26" x14ac:knownFonts="1">
    <font>
      <sz val="11"/>
      <color theme="1"/>
      <name val="Calibri"/>
      <family val="2"/>
      <scheme val="minor"/>
    </font>
    <font>
      <sz val="11"/>
      <color theme="1"/>
      <name val="Calibri"/>
      <family val="2"/>
      <scheme val="minor"/>
    </font>
    <font>
      <sz val="10"/>
      <name val="Arial"/>
      <family val="2"/>
    </font>
    <font>
      <b/>
      <sz val="9"/>
      <name val="Arial"/>
      <family val="2"/>
    </font>
    <font>
      <sz val="10"/>
      <color theme="1"/>
      <name val="Arial"/>
      <family val="2"/>
    </font>
    <font>
      <sz val="10"/>
      <name val="MS Sans Serif"/>
      <family val="2"/>
    </font>
    <font>
      <b/>
      <sz val="10"/>
      <name val="Arial"/>
      <family val="2"/>
    </font>
    <font>
      <sz val="10"/>
      <name val="Arial"/>
      <family val="2"/>
    </font>
    <font>
      <sz val="8"/>
      <name val="Arial Narrow"/>
      <family val="2"/>
    </font>
    <font>
      <sz val="7"/>
      <name val="Arial Narrow"/>
      <family val="2"/>
    </font>
    <font>
      <b/>
      <sz val="13"/>
      <name val="Arial"/>
      <family val="2"/>
    </font>
    <font>
      <b/>
      <sz val="10"/>
      <name val="Arial Narrow"/>
      <family val="2"/>
    </font>
    <font>
      <sz val="10"/>
      <name val="Arial Narrow"/>
      <family val="2"/>
    </font>
    <font>
      <sz val="4"/>
      <color indexed="22"/>
      <name val="Arial Narrow"/>
      <family val="2"/>
    </font>
    <font>
      <b/>
      <sz val="9"/>
      <name val="Arial Narrow"/>
      <family val="2"/>
    </font>
    <font>
      <sz val="9"/>
      <name val="Arial Narrow"/>
      <family val="2"/>
    </font>
    <font>
      <sz val="10"/>
      <name val="MS Sans Serif"/>
    </font>
    <font>
      <sz val="8"/>
      <color theme="0"/>
      <name val="Arial Narrow"/>
      <family val="2"/>
    </font>
    <font>
      <sz val="9"/>
      <color theme="0"/>
      <name val="Arial Narrow"/>
      <family val="2"/>
    </font>
    <font>
      <sz val="10"/>
      <color theme="0"/>
      <name val="Arial"/>
      <family val="2"/>
    </font>
    <font>
      <sz val="10"/>
      <color rgb="FFFF0000"/>
      <name val="Arial"/>
      <family val="2"/>
    </font>
    <font>
      <sz val="8"/>
      <color rgb="FFFF0000"/>
      <name val="Arial Narrow"/>
      <family val="2"/>
    </font>
    <font>
      <b/>
      <sz val="10"/>
      <color rgb="FFFF0000"/>
      <name val="Arial Narrow"/>
      <family val="2"/>
    </font>
    <font>
      <sz val="8"/>
      <name val="Arial"/>
      <family val="2"/>
    </font>
    <font>
      <b/>
      <sz val="10"/>
      <color theme="1"/>
      <name val="Arial"/>
      <family val="2"/>
    </font>
    <font>
      <sz val="11"/>
      <color rgb="FF006100"/>
      <name val="Calibri"/>
      <family val="2"/>
      <scheme val="minor"/>
    </font>
  </fonts>
  <fills count="9">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99"/>
        <bgColor indexed="64"/>
      </patternFill>
    </fill>
    <fill>
      <patternFill patternType="solid">
        <fgColor rgb="FFC6EFCE"/>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style="medium">
        <color indexed="10"/>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10"/>
      </left>
      <right/>
      <top/>
      <bottom style="hair">
        <color indexed="64"/>
      </bottom>
      <diagonal/>
    </border>
    <border>
      <left/>
      <right/>
      <top/>
      <bottom style="hair">
        <color indexed="64"/>
      </bottom>
      <diagonal/>
    </border>
    <border>
      <left style="medium">
        <color indexed="10"/>
      </left>
      <right/>
      <top style="hair">
        <color indexed="64"/>
      </top>
      <bottom style="hair">
        <color indexed="64"/>
      </bottom>
      <diagonal/>
    </border>
    <border>
      <left style="thin">
        <color auto="1"/>
      </left>
      <right/>
      <top style="hair">
        <color indexed="64"/>
      </top>
      <bottom style="hair">
        <color indexed="64"/>
      </bottom>
      <diagonal/>
    </border>
    <border>
      <left style="thin">
        <color auto="1"/>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5" fillId="0" borderId="0"/>
    <xf numFmtId="0" fontId="7" fillId="0" borderId="0"/>
    <xf numFmtId="44" fontId="7" fillId="0" borderId="0" applyFont="0" applyFill="0" applyBorder="0" applyAlignment="0" applyProtection="0"/>
    <xf numFmtId="0" fontId="16" fillId="0" borderId="0"/>
    <xf numFmtId="0" fontId="25" fillId="8" borderId="0" applyNumberFormat="0" applyBorder="0" applyAlignment="0" applyProtection="0"/>
  </cellStyleXfs>
  <cellXfs count="128">
    <xf numFmtId="0" fontId="0" fillId="0" borderId="0" xfId="0"/>
    <xf numFmtId="0" fontId="4" fillId="0" borderId="0" xfId="0" applyFont="1"/>
    <xf numFmtId="0" fontId="2" fillId="4" borderId="0" xfId="8" applyFont="1" applyFill="1"/>
    <xf numFmtId="0" fontId="11" fillId="0" borderId="0" xfId="2" applyFont="1"/>
    <xf numFmtId="0" fontId="3" fillId="0" borderId="0" xfId="2" applyFont="1"/>
    <xf numFmtId="0" fontId="8" fillId="0" borderId="0" xfId="2" applyFont="1"/>
    <xf numFmtId="0" fontId="12" fillId="0" borderId="0" xfId="2" applyFont="1" applyAlignment="1">
      <alignment horizontal="left"/>
    </xf>
    <xf numFmtId="165" fontId="13" fillId="0" borderId="0" xfId="2" quotePrefix="1" applyNumberFormat="1" applyFont="1" applyAlignment="1">
      <alignment horizontal="center"/>
    </xf>
    <xf numFmtId="0" fontId="14" fillId="0" borderId="0" xfId="2" applyFont="1" applyAlignment="1">
      <alignment horizontal="left"/>
    </xf>
    <xf numFmtId="0" fontId="15" fillId="0" borderId="0" xfId="2" applyFont="1" applyAlignment="1">
      <alignment horizontal="left"/>
    </xf>
    <xf numFmtId="0" fontId="8" fillId="0" borderId="1" xfId="2" applyFont="1" applyBorder="1" applyAlignment="1">
      <alignment horizontal="right"/>
    </xf>
    <xf numFmtId="0" fontId="8" fillId="0" borderId="1" xfId="2" applyFont="1" applyBorder="1" applyAlignment="1">
      <alignment horizontal="center"/>
    </xf>
    <xf numFmtId="0" fontId="8" fillId="0" borderId="2" xfId="2" applyFont="1" applyBorder="1" applyAlignment="1">
      <alignment horizontal="center"/>
    </xf>
    <xf numFmtId="0" fontId="8" fillId="0" borderId="0" xfId="2" applyFont="1" applyAlignment="1">
      <alignment horizontal="right"/>
    </xf>
    <xf numFmtId="0" fontId="8" fillId="0" borderId="3" xfId="2" applyFont="1" applyBorder="1"/>
    <xf numFmtId="0" fontId="8" fillId="0" borderId="3" xfId="2" applyFont="1" applyBorder="1" applyAlignment="1">
      <alignment horizontal="center"/>
    </xf>
    <xf numFmtId="49" fontId="8" fillId="0" borderId="4" xfId="2" applyNumberFormat="1" applyFont="1" applyBorder="1" applyAlignment="1">
      <alignment horizontal="center"/>
    </xf>
    <xf numFmtId="49" fontId="8" fillId="0" borderId="3" xfId="2" applyNumberFormat="1" applyFont="1" applyBorder="1" applyAlignment="1">
      <alignment horizontal="center"/>
    </xf>
    <xf numFmtId="0" fontId="8" fillId="0" borderId="5" xfId="2" applyFont="1" applyBorder="1"/>
    <xf numFmtId="0" fontId="8" fillId="0" borderId="5" xfId="2" applyFont="1" applyBorder="1" applyAlignment="1">
      <alignment horizontal="center"/>
    </xf>
    <xf numFmtId="0" fontId="8" fillId="2" borderId="6" xfId="10" applyFont="1" applyFill="1" applyBorder="1" applyAlignment="1">
      <alignment vertical="center"/>
    </xf>
    <xf numFmtId="2" fontId="8" fillId="0" borderId="0" xfId="2" applyNumberFormat="1" applyFont="1" applyAlignment="1">
      <alignment horizontal="center"/>
    </xf>
    <xf numFmtId="164" fontId="8" fillId="0" borderId="0" xfId="2" applyNumberFormat="1" applyFont="1"/>
    <xf numFmtId="164" fontId="8" fillId="0" borderId="0" xfId="2" applyNumberFormat="1" applyFont="1" applyAlignment="1">
      <alignment horizontal="right"/>
    </xf>
    <xf numFmtId="0" fontId="8" fillId="0" borderId="0" xfId="2" applyFont="1" applyAlignment="1">
      <alignment horizontal="left"/>
    </xf>
    <xf numFmtId="164" fontId="8" fillId="0" borderId="0" xfId="2" applyNumberFormat="1" applyFont="1" applyAlignment="1">
      <alignment horizontal="center"/>
    </xf>
    <xf numFmtId="0" fontId="8" fillId="2" borderId="6" xfId="2" applyFont="1" applyFill="1" applyBorder="1"/>
    <xf numFmtId="164" fontId="8" fillId="2" borderId="6" xfId="2" applyNumberFormat="1" applyFont="1" applyFill="1" applyBorder="1"/>
    <xf numFmtId="1" fontId="8" fillId="0" borderId="0" xfId="2" applyNumberFormat="1" applyFont="1" applyAlignment="1">
      <alignment horizontal="center"/>
    </xf>
    <xf numFmtId="0" fontId="2" fillId="3" borderId="0" xfId="8" applyFont="1" applyFill="1"/>
    <xf numFmtId="14" fontId="2" fillId="4" borderId="13" xfId="8" applyNumberFormat="1" applyFont="1" applyFill="1" applyBorder="1" applyAlignment="1" applyProtection="1">
      <alignment vertical="top" wrapText="1"/>
      <protection locked="0"/>
    </xf>
    <xf numFmtId="49" fontId="4" fillId="0" borderId="0" xfId="0" applyNumberFormat="1" applyFont="1"/>
    <xf numFmtId="14" fontId="2" fillId="6" borderId="13" xfId="8" applyNumberFormat="1" applyFont="1" applyFill="1" applyBorder="1" applyAlignment="1" applyProtection="1">
      <alignment vertical="top"/>
      <protection locked="0"/>
    </xf>
    <xf numFmtId="14" fontId="2" fillId="0" borderId="13" xfId="8" applyNumberFormat="1" applyFont="1" applyBorder="1" applyAlignment="1" applyProtection="1">
      <alignment vertical="top"/>
      <protection locked="0"/>
    </xf>
    <xf numFmtId="0" fontId="7" fillId="4" borderId="0" xfId="8" applyFill="1"/>
    <xf numFmtId="0" fontId="7" fillId="0" borderId="0" xfId="8"/>
    <xf numFmtId="0" fontId="10" fillId="4" borderId="0" xfId="8" applyFont="1" applyFill="1"/>
    <xf numFmtId="0" fontId="6" fillId="0" borderId="0" xfId="8" applyFont="1"/>
    <xf numFmtId="0" fontId="2" fillId="0" borderId="0" xfId="8" applyFont="1"/>
    <xf numFmtId="0" fontId="6" fillId="4" borderId="5" xfId="8" applyFont="1" applyFill="1" applyBorder="1"/>
    <xf numFmtId="0" fontId="2" fillId="4" borderId="5" xfId="8" applyFont="1" applyFill="1" applyBorder="1"/>
    <xf numFmtId="0" fontId="6" fillId="4" borderId="0" xfId="8" applyFont="1" applyFill="1"/>
    <xf numFmtId="0" fontId="2" fillId="4" borderId="12" xfId="8" applyFont="1" applyFill="1" applyBorder="1"/>
    <xf numFmtId="0" fontId="2" fillId="4" borderId="12" xfId="8" applyFont="1" applyFill="1" applyBorder="1" applyAlignment="1">
      <alignment horizontal="right"/>
    </xf>
    <xf numFmtId="14" fontId="2" fillId="0" borderId="14" xfId="8" applyNumberFormat="1" applyFont="1" applyBorder="1" applyAlignment="1">
      <alignment vertical="top"/>
    </xf>
    <xf numFmtId="0" fontId="2" fillId="0" borderId="0" xfId="8" applyFont="1" applyAlignment="1">
      <alignment horizontal="left"/>
    </xf>
    <xf numFmtId="1" fontId="8" fillId="0" borderId="4" xfId="2" applyNumberFormat="1" applyFont="1" applyBorder="1" applyAlignment="1">
      <alignment horizontal="center"/>
    </xf>
    <xf numFmtId="0" fontId="17" fillId="0" borderId="0" xfId="2" applyFont="1"/>
    <xf numFmtId="0" fontId="18" fillId="0" borderId="0" xfId="2" applyFont="1" applyAlignment="1">
      <alignment horizontal="left"/>
    </xf>
    <xf numFmtId="0" fontId="17" fillId="0" borderId="0" xfId="2" applyFont="1" applyAlignment="1">
      <alignment horizontal="right"/>
    </xf>
    <xf numFmtId="5" fontId="2" fillId="4" borderId="0" xfId="1" applyNumberFormat="1" applyFont="1" applyFill="1" applyBorder="1" applyAlignment="1" applyProtection="1">
      <alignment horizontal="left"/>
    </xf>
    <xf numFmtId="0" fontId="6" fillId="0" borderId="0" xfId="8" applyFont="1" applyAlignment="1">
      <alignment horizontal="right"/>
    </xf>
    <xf numFmtId="14" fontId="19" fillId="0" borderId="0" xfId="8" applyNumberFormat="1" applyFont="1"/>
    <xf numFmtId="1" fontId="2" fillId="3" borderId="8" xfId="4" applyNumberFormat="1" applyFill="1" applyBorder="1" applyAlignment="1">
      <alignment vertical="center"/>
    </xf>
    <xf numFmtId="0" fontId="2" fillId="3" borderId="7" xfId="4" applyFill="1" applyBorder="1" applyAlignment="1">
      <alignment horizontal="center" vertical="center"/>
    </xf>
    <xf numFmtId="1" fontId="2" fillId="3" borderId="7" xfId="4" applyNumberFormat="1" applyFill="1" applyBorder="1" applyAlignment="1">
      <alignment horizontal="center" vertical="center"/>
    </xf>
    <xf numFmtId="10" fontId="2" fillId="3" borderId="7" xfId="5" applyNumberFormat="1" applyFont="1" applyFill="1" applyBorder="1" applyAlignment="1" applyProtection="1">
      <alignment horizontal="center" vertical="top" wrapText="1"/>
    </xf>
    <xf numFmtId="4" fontId="2" fillId="3" borderId="1" xfId="4" applyNumberFormat="1" applyFill="1" applyBorder="1" applyAlignment="1">
      <alignment horizontal="center" vertical="center"/>
    </xf>
    <xf numFmtId="4" fontId="2" fillId="3" borderId="15" xfId="4" applyNumberFormat="1" applyFill="1" applyBorder="1"/>
    <xf numFmtId="0" fontId="2" fillId="3" borderId="0" xfId="4" applyFill="1" applyAlignment="1">
      <alignment horizontal="center"/>
    </xf>
    <xf numFmtId="166" fontId="2" fillId="3" borderId="0" xfId="4" applyNumberFormat="1" applyFill="1" applyAlignment="1">
      <alignment horizontal="center" wrapText="1"/>
    </xf>
    <xf numFmtId="10" fontId="2" fillId="3" borderId="0" xfId="5" applyNumberFormat="1" applyFont="1" applyFill="1" applyBorder="1" applyAlignment="1" applyProtection="1">
      <alignment horizontal="center" vertical="top" wrapText="1"/>
    </xf>
    <xf numFmtId="4" fontId="2" fillId="3" borderId="16" xfId="4" applyNumberFormat="1" applyFill="1" applyBorder="1" applyAlignment="1">
      <alignment horizontal="center"/>
    </xf>
    <xf numFmtId="0" fontId="2" fillId="0" borderId="0" xfId="8" applyFont="1" applyAlignment="1">
      <alignment vertical="top" wrapText="1"/>
    </xf>
    <xf numFmtId="4" fontId="2" fillId="0" borderId="17" xfId="4" applyNumberFormat="1" applyBorder="1" applyAlignment="1">
      <alignment vertical="top" wrapText="1"/>
    </xf>
    <xf numFmtId="14" fontId="2" fillId="0" borderId="17" xfId="4" applyNumberFormat="1" applyBorder="1" applyAlignment="1">
      <alignment horizontal="center" vertical="top" wrapText="1"/>
    </xf>
    <xf numFmtId="10" fontId="2" fillId="0" borderId="17" xfId="5" applyNumberFormat="1" applyFont="1" applyBorder="1" applyAlignment="1" applyProtection="1">
      <alignment horizontal="center" vertical="top" wrapText="1"/>
    </xf>
    <xf numFmtId="168" fontId="2" fillId="0" borderId="17" xfId="1" applyNumberFormat="1" applyFont="1" applyFill="1" applyBorder="1" applyAlignment="1" applyProtection="1">
      <alignment horizontal="center" vertical="top" wrapText="1"/>
    </xf>
    <xf numFmtId="0" fontId="2" fillId="0" borderId="0" xfId="8" applyFont="1" applyAlignment="1">
      <alignment horizontal="right"/>
    </xf>
    <xf numFmtId="164" fontId="8" fillId="7" borderId="0" xfId="2" applyNumberFormat="1" applyFont="1" applyFill="1" applyProtection="1">
      <protection locked="0"/>
    </xf>
    <xf numFmtId="164" fontId="8" fillId="7" borderId="0" xfId="2" applyNumberFormat="1" applyFont="1" applyFill="1" applyAlignment="1" applyProtection="1">
      <alignment horizontal="right"/>
      <protection locked="0"/>
    </xf>
    <xf numFmtId="0" fontId="7" fillId="4" borderId="0" xfId="8" applyFill="1" applyProtection="1">
      <protection locked="0"/>
    </xf>
    <xf numFmtId="0" fontId="8" fillId="5" borderId="0" xfId="8" applyFont="1" applyFill="1" applyAlignment="1" applyProtection="1">
      <alignment horizontal="left"/>
      <protection locked="0"/>
    </xf>
    <xf numFmtId="0" fontId="7" fillId="0" borderId="0" xfId="8" applyProtection="1">
      <protection locked="0"/>
    </xf>
    <xf numFmtId="0" fontId="2" fillId="0" borderId="0" xfId="8" applyFont="1" applyProtection="1">
      <protection locked="0"/>
    </xf>
    <xf numFmtId="0" fontId="7" fillId="5" borderId="0" xfId="8" applyFill="1" applyProtection="1">
      <protection locked="0"/>
    </xf>
    <xf numFmtId="0" fontId="9" fillId="4" borderId="0" xfId="8" applyFont="1" applyFill="1" applyAlignment="1" applyProtection="1">
      <alignment horizontal="left" indent="7"/>
      <protection locked="0"/>
    </xf>
    <xf numFmtId="0" fontId="20" fillId="4" borderId="0" xfId="8" applyFont="1" applyFill="1" applyProtection="1">
      <protection locked="0"/>
    </xf>
    <xf numFmtId="0" fontId="21" fillId="5" borderId="0" xfId="8" applyFont="1" applyFill="1" applyAlignment="1" applyProtection="1">
      <alignment horizontal="left"/>
      <protection locked="0"/>
    </xf>
    <xf numFmtId="3" fontId="2" fillId="0" borderId="17" xfId="4" applyNumberFormat="1" applyBorder="1" applyAlignment="1">
      <alignment horizontal="right" vertical="top" wrapText="1"/>
    </xf>
    <xf numFmtId="3" fontId="2" fillId="4" borderId="13" xfId="1" applyNumberFormat="1" applyFont="1" applyFill="1" applyBorder="1" applyAlignment="1" applyProtection="1">
      <alignment vertical="top"/>
      <protection locked="0"/>
    </xf>
    <xf numFmtId="3" fontId="2" fillId="4" borderId="0" xfId="8" applyNumberFormat="1" applyFont="1" applyFill="1"/>
    <xf numFmtId="3" fontId="2" fillId="4" borderId="5" xfId="8" applyNumberFormat="1" applyFont="1" applyFill="1" applyBorder="1"/>
    <xf numFmtId="3" fontId="2" fillId="0" borderId="0" xfId="8" applyNumberFormat="1" applyFont="1"/>
    <xf numFmtId="3" fontId="2" fillId="4" borderId="12" xfId="8" applyNumberFormat="1" applyFont="1" applyFill="1" applyBorder="1" applyAlignment="1">
      <alignment horizontal="right"/>
    </xf>
    <xf numFmtId="0" fontId="2" fillId="0" borderId="0" xfId="8" applyFont="1" applyAlignment="1">
      <alignment vertical="top"/>
    </xf>
    <xf numFmtId="0" fontId="12" fillId="0" borderId="0" xfId="2" applyFont="1"/>
    <xf numFmtId="0" fontId="23" fillId="0" borderId="0" xfId="8" applyFont="1" applyProtection="1">
      <protection locked="0"/>
    </xf>
    <xf numFmtId="0" fontId="23" fillId="0" borderId="0" xfId="8" applyFont="1"/>
    <xf numFmtId="0" fontId="23" fillId="0" borderId="0" xfId="8" applyFont="1" applyAlignment="1">
      <alignment vertical="top" wrapText="1"/>
    </xf>
    <xf numFmtId="14" fontId="4" fillId="0" borderId="0" xfId="0" applyNumberFormat="1" applyFont="1"/>
    <xf numFmtId="169" fontId="4" fillId="0" borderId="0" xfId="1" applyNumberFormat="1" applyFont="1"/>
    <xf numFmtId="169" fontId="2" fillId="0" borderId="0" xfId="1" applyNumberFormat="1" applyFont="1" applyProtection="1"/>
    <xf numFmtId="169" fontId="4" fillId="0" borderId="0" xfId="0" applyNumberFormat="1" applyFont="1"/>
    <xf numFmtId="0" fontId="24" fillId="0" borderId="0" xfId="0" applyFont="1" applyAlignment="1">
      <alignment horizontal="right"/>
    </xf>
    <xf numFmtId="15" fontId="4" fillId="0" borderId="0" xfId="0" applyNumberFormat="1" applyFont="1"/>
    <xf numFmtId="0" fontId="4" fillId="0" borderId="0" xfId="0" applyFont="1" applyAlignment="1">
      <alignment horizontal="right"/>
    </xf>
    <xf numFmtId="15" fontId="4" fillId="0" borderId="17" xfId="0" applyNumberFormat="1" applyFont="1" applyBorder="1"/>
    <xf numFmtId="0" fontId="4" fillId="0" borderId="17" xfId="0" applyFont="1" applyBorder="1" applyAlignment="1">
      <alignment horizontal="right"/>
    </xf>
    <xf numFmtId="169" fontId="4" fillId="0" borderId="17" xfId="1" applyNumberFormat="1" applyFont="1" applyBorder="1"/>
    <xf numFmtId="0" fontId="2" fillId="0" borderId="0" xfId="8" applyFont="1" applyAlignment="1" applyProtection="1">
      <alignment horizontal="right"/>
      <protection locked="0"/>
    </xf>
    <xf numFmtId="14" fontId="4" fillId="0" borderId="0" xfId="0" applyNumberFormat="1" applyFont="1" applyAlignment="1">
      <alignment horizontal="right"/>
    </xf>
    <xf numFmtId="169" fontId="2" fillId="0" borderId="0" xfId="1" applyNumberFormat="1" applyFont="1" applyAlignment="1" applyProtection="1">
      <alignment horizontal="right"/>
      <protection locked="0"/>
    </xf>
    <xf numFmtId="169" fontId="2" fillId="0" borderId="0" xfId="1" applyNumberFormat="1" applyFont="1" applyAlignment="1" applyProtection="1">
      <alignment horizontal="right"/>
    </xf>
    <xf numFmtId="169" fontId="4" fillId="0" borderId="0" xfId="1" applyNumberFormat="1" applyFont="1" applyAlignment="1">
      <alignment horizontal="right"/>
    </xf>
    <xf numFmtId="169" fontId="24" fillId="0" borderId="0" xfId="1" applyNumberFormat="1" applyFont="1" applyAlignment="1">
      <alignment horizontal="right"/>
    </xf>
    <xf numFmtId="169" fontId="2" fillId="0" borderId="0" xfId="1" applyNumberFormat="1" applyFont="1" applyProtection="1">
      <protection locked="0"/>
    </xf>
    <xf numFmtId="169" fontId="2" fillId="0" borderId="0" xfId="1" applyNumberFormat="1" applyFont="1" applyAlignment="1" applyProtection="1">
      <alignment vertical="top" wrapText="1"/>
    </xf>
    <xf numFmtId="0" fontId="25" fillId="8" borderId="0" xfId="11" applyProtection="1">
      <protection locked="0"/>
    </xf>
    <xf numFmtId="167" fontId="2" fillId="4" borderId="10" xfId="8" applyNumberFormat="1" applyFont="1" applyFill="1" applyBorder="1" applyAlignment="1">
      <alignment horizontal="left"/>
    </xf>
    <xf numFmtId="5" fontId="2" fillId="4" borderId="9" xfId="1" applyNumberFormat="1" applyFont="1" applyFill="1" applyBorder="1" applyAlignment="1" applyProtection="1">
      <alignment horizontal="left"/>
      <protection locked="0"/>
    </xf>
    <xf numFmtId="5" fontId="2" fillId="4" borderId="10" xfId="1" applyNumberFormat="1" applyFont="1" applyFill="1" applyBorder="1" applyAlignment="1" applyProtection="1">
      <alignment horizontal="left"/>
      <protection locked="0"/>
    </xf>
    <xf numFmtId="14" fontId="2" fillId="4" borderId="9" xfId="8" applyNumberFormat="1" applyFont="1" applyFill="1" applyBorder="1" applyAlignment="1" applyProtection="1">
      <alignment horizontal="left"/>
      <protection locked="0"/>
    </xf>
    <xf numFmtId="14" fontId="2" fillId="4" borderId="10" xfId="8" applyNumberFormat="1" applyFont="1" applyFill="1" applyBorder="1" applyAlignment="1" applyProtection="1">
      <alignment horizontal="left"/>
      <protection locked="0"/>
    </xf>
    <xf numFmtId="14" fontId="2" fillId="4" borderId="10" xfId="8" applyNumberFormat="1" applyFont="1" applyFill="1" applyBorder="1" applyAlignment="1">
      <alignment horizontal="left"/>
    </xf>
    <xf numFmtId="0" fontId="2" fillId="4" borderId="10" xfId="8" applyFont="1" applyFill="1" applyBorder="1" applyAlignment="1">
      <alignment horizontal="left"/>
    </xf>
    <xf numFmtId="0" fontId="2" fillId="4" borderId="9" xfId="8" applyFont="1" applyFill="1" applyBorder="1" applyAlignment="1" applyProtection="1">
      <alignment horizontal="left"/>
      <protection locked="0"/>
    </xf>
    <xf numFmtId="0" fontId="2" fillId="4" borderId="10" xfId="8" applyFont="1" applyFill="1" applyBorder="1" applyAlignment="1" applyProtection="1">
      <alignment horizontal="left"/>
      <protection locked="0"/>
    </xf>
    <xf numFmtId="0" fontId="2" fillId="6" borderId="11" xfId="8" applyFont="1" applyFill="1" applyBorder="1" applyAlignment="1" applyProtection="1">
      <alignment horizontal="left"/>
      <protection locked="0"/>
    </xf>
    <xf numFmtId="0" fontId="2" fillId="6" borderId="12" xfId="8" applyFont="1" applyFill="1" applyBorder="1" applyAlignment="1" applyProtection="1">
      <alignment horizontal="left"/>
      <protection locked="0"/>
    </xf>
    <xf numFmtId="0" fontId="6" fillId="4" borderId="5" xfId="8" applyFont="1" applyFill="1" applyBorder="1" applyAlignment="1">
      <alignment horizontal="left" vertical="top"/>
    </xf>
    <xf numFmtId="5" fontId="2" fillId="4" borderId="10" xfId="1" applyNumberFormat="1" applyFont="1" applyFill="1" applyBorder="1" applyAlignment="1" applyProtection="1">
      <alignment horizontal="left"/>
    </xf>
    <xf numFmtId="5" fontId="6" fillId="4" borderId="10" xfId="1" applyNumberFormat="1" applyFont="1" applyFill="1" applyBorder="1" applyAlignment="1" applyProtection="1">
      <alignment horizontal="left"/>
    </xf>
    <xf numFmtId="49" fontId="2" fillId="4" borderId="10" xfId="8" applyNumberFormat="1" applyFont="1" applyFill="1" applyBorder="1" applyAlignment="1">
      <alignment horizontal="left"/>
    </xf>
    <xf numFmtId="0" fontId="6" fillId="4" borderId="0" xfId="8" applyFont="1" applyFill="1" applyBorder="1" applyAlignment="1">
      <alignment horizontal="left" vertical="top"/>
    </xf>
    <xf numFmtId="49" fontId="2" fillId="4" borderId="0" xfId="8" applyNumberFormat="1" applyFont="1" applyFill="1" applyBorder="1" applyAlignment="1">
      <alignment horizontal="left"/>
    </xf>
    <xf numFmtId="0" fontId="2" fillId="4" borderId="0" xfId="8" applyFont="1" applyFill="1" applyBorder="1" applyAlignment="1">
      <alignment horizontal="left"/>
    </xf>
    <xf numFmtId="5" fontId="6" fillId="4" borderId="0" xfId="1" applyNumberFormat="1" applyFont="1" applyFill="1" applyBorder="1" applyAlignment="1" applyProtection="1">
      <alignment horizontal="left"/>
    </xf>
  </cellXfs>
  <cellStyles count="12">
    <cellStyle name="Gut" xfId="11" builtinId="26"/>
    <cellStyle name="Komma" xfId="1" builtinId="3"/>
    <cellStyle name="Komma 2" xfId="6" xr:uid="{00000000-0005-0000-0000-000002000000}"/>
    <cellStyle name="Milliers_tab_7_f_octobre_03" xfId="3" xr:uid="{00000000-0005-0000-0000-000003000000}"/>
    <cellStyle name="Normal_tab_7_f_octobre_03" xfId="2" xr:uid="{00000000-0005-0000-0000-000004000000}"/>
    <cellStyle name="Prozent 2" xfId="5" xr:uid="{00000000-0005-0000-0000-000005000000}"/>
    <cellStyle name="Standard" xfId="0" builtinId="0"/>
    <cellStyle name="Standard 2" xfId="4" xr:uid="{00000000-0005-0000-0000-000007000000}"/>
    <cellStyle name="Standard 3" xfId="7" xr:uid="{00000000-0005-0000-0000-000008000000}"/>
    <cellStyle name="Standard 4" xfId="8" xr:uid="{00000000-0005-0000-0000-000009000000}"/>
    <cellStyle name="Standard 5" xfId="10" xr:uid="{00000000-0005-0000-0000-00000A000000}"/>
    <cellStyle name="Währung 2" xfId="9" xr:uid="{00000000-0005-0000-0000-00000B000000}"/>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 EMISSION'!$AD$49</c:f>
              <c:strCache>
                <c:ptCount val="1"/>
                <c:pt idx="0">
                  <c:v> somme des contrats conclus </c:v>
                </c:pt>
              </c:strCache>
            </c:strRef>
          </c:tx>
          <c:spPr>
            <a:solidFill>
              <a:srgbClr val="0070C0"/>
            </a:solidFill>
          </c:spPr>
          <c:invertIfNegative val="0"/>
          <c:cat>
            <c:strRef>
              <c:f>'B EMISSION'!$AC$50:$AC$70</c:f>
              <c:strCache>
                <c:ptCount val="2"/>
                <c:pt idx="0">
                  <c:v>02/1900</c:v>
                </c:pt>
                <c:pt idx="1">
                  <c:v>02/1900</c:v>
                </c:pt>
              </c:strCache>
            </c:strRef>
          </c:cat>
          <c:val>
            <c:numRef>
              <c:f>'B EMISSION'!$AD$50:$AD$70</c:f>
              <c:numCache>
                <c:formatCode>_ * #,##0_ ;_ * \-#,##0_ ;_ * "-"??_ ;_ @_ </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487A-4F2C-9A93-340603B54C08}"/>
            </c:ext>
          </c:extLst>
        </c:ser>
        <c:ser>
          <c:idx val="1"/>
          <c:order val="1"/>
          <c:tx>
            <c:strRef>
              <c:f>'B EMISSION'!$AE$49</c:f>
              <c:strCache>
                <c:ptCount val="1"/>
                <c:pt idx="0">
                  <c:v> montant du devis approuvé </c:v>
                </c:pt>
              </c:strCache>
            </c:strRef>
          </c:tx>
          <c:spPr>
            <a:solidFill>
              <a:schemeClr val="bg1">
                <a:lumMod val="75000"/>
              </a:schemeClr>
            </a:solidFill>
          </c:spPr>
          <c:invertIfNegative val="0"/>
          <c:cat>
            <c:strRef>
              <c:f>'B EMISSION'!$AC$50:$AC$70</c:f>
              <c:strCache>
                <c:ptCount val="2"/>
                <c:pt idx="0">
                  <c:v>02/1900</c:v>
                </c:pt>
                <c:pt idx="1">
                  <c:v>02/1900</c:v>
                </c:pt>
              </c:strCache>
            </c:strRef>
          </c:cat>
          <c:val>
            <c:numRef>
              <c:f>'B EMISSION'!$AE$50:$AE$70</c:f>
              <c:numCache>
                <c:formatCode>_ * #,##0_ ;_ * \-#,##0_ ;_ * "-"??_ ;_ @_ </c:formatCode>
                <c:ptCount val="21"/>
                <c:pt idx="0">
                  <c:v>31860595</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487A-4F2C-9A93-340603B54C08}"/>
            </c:ext>
          </c:extLst>
        </c:ser>
        <c:ser>
          <c:idx val="2"/>
          <c:order val="2"/>
          <c:tx>
            <c:strRef>
              <c:f>'B EMISSION'!$AF$49</c:f>
              <c:strCache>
                <c:ptCount val="1"/>
                <c:pt idx="0">
                  <c:v> crédit supplémentaire approuvé </c:v>
                </c:pt>
              </c:strCache>
            </c:strRef>
          </c:tx>
          <c:spPr>
            <a:solidFill>
              <a:schemeClr val="accent6">
                <a:lumMod val="75000"/>
              </a:schemeClr>
            </a:solidFill>
          </c:spPr>
          <c:invertIfNegative val="0"/>
          <c:cat>
            <c:strRef>
              <c:f>'B EMISSION'!$AC$50:$AC$70</c:f>
              <c:strCache>
                <c:ptCount val="2"/>
                <c:pt idx="0">
                  <c:v>02/1900</c:v>
                </c:pt>
                <c:pt idx="1">
                  <c:v>02/1900</c:v>
                </c:pt>
              </c:strCache>
            </c:strRef>
          </c:cat>
          <c:val>
            <c:numRef>
              <c:f>'B EMISSION'!$AF$50:$AF$70</c:f>
              <c:numCache>
                <c:formatCode>_ * #,##0_ ;_ * \-#,##0_ ;_ * "-"??_ ;_ @_ </c:formatCode>
                <c:ptCount val="21"/>
                <c:pt idx="0">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487A-4F2C-9A93-340603B54C08}"/>
            </c:ext>
          </c:extLst>
        </c:ser>
        <c:ser>
          <c:idx val="3"/>
          <c:order val="3"/>
          <c:tx>
            <c:strRef>
              <c:f>'B EMISSION'!$AG$49</c:f>
              <c:strCache>
                <c:ptCount val="1"/>
                <c:pt idx="0">
                  <c:v> somme du renchérissement précontractuel </c:v>
                </c:pt>
              </c:strCache>
            </c:strRef>
          </c:tx>
          <c:spPr>
            <a:solidFill>
              <a:schemeClr val="accent2"/>
            </a:solidFill>
          </c:spPr>
          <c:invertIfNegative val="0"/>
          <c:cat>
            <c:strRef>
              <c:f>'B EMISSION'!$AC$50:$AC$70</c:f>
              <c:strCache>
                <c:ptCount val="2"/>
                <c:pt idx="0">
                  <c:v>02/1900</c:v>
                </c:pt>
                <c:pt idx="1">
                  <c:v>02/1900</c:v>
                </c:pt>
              </c:strCache>
            </c:strRef>
          </c:cat>
          <c:val>
            <c:numRef>
              <c:f>'B EMISSION'!$AG$50:$AG$70</c:f>
              <c:numCache>
                <c:formatCode>_ * #,##0_ ;_ * \-#,##0_ ;_ * "-"??_ ;_ @_ </c:formatCode>
                <c:ptCount val="21"/>
                <c:pt idx="0">
                  <c:v>0</c:v>
                </c:pt>
              </c:numCache>
            </c:numRef>
          </c:val>
          <c:extLst>
            <c:ext xmlns:c16="http://schemas.microsoft.com/office/drawing/2014/chart" uri="{C3380CC4-5D6E-409C-BE32-E72D297353CC}">
              <c16:uniqueId val="{00000003-487A-4F2C-9A93-340603B54C08}"/>
            </c:ext>
          </c:extLst>
        </c:ser>
        <c:dLbls>
          <c:showLegendKey val="0"/>
          <c:showVal val="0"/>
          <c:showCatName val="0"/>
          <c:showSerName val="0"/>
          <c:showPercent val="0"/>
          <c:showBubbleSize val="0"/>
        </c:dLbls>
        <c:gapWidth val="150"/>
        <c:overlap val="100"/>
        <c:axId val="160163328"/>
        <c:axId val="160164864"/>
      </c:barChart>
      <c:catAx>
        <c:axId val="160163328"/>
        <c:scaling>
          <c:orientation val="minMax"/>
        </c:scaling>
        <c:delete val="0"/>
        <c:axPos val="b"/>
        <c:numFmt formatCode="General" sourceLinked="0"/>
        <c:majorTickMark val="out"/>
        <c:minorTickMark val="none"/>
        <c:tickLblPos val="nextTo"/>
        <c:txPr>
          <a:bodyPr rot="-2700000"/>
          <a:lstStyle/>
          <a:p>
            <a:pPr>
              <a:defRPr/>
            </a:pPr>
            <a:endParaRPr lang="de-DE"/>
          </a:p>
        </c:txPr>
        <c:crossAx val="160164864"/>
        <c:crosses val="autoZero"/>
        <c:auto val="1"/>
        <c:lblAlgn val="ctr"/>
        <c:lblOffset val="100"/>
        <c:noMultiLvlLbl val="0"/>
      </c:catAx>
      <c:valAx>
        <c:axId val="160164864"/>
        <c:scaling>
          <c:orientation val="minMax"/>
        </c:scaling>
        <c:delete val="0"/>
        <c:axPos val="l"/>
        <c:majorGridlines/>
        <c:numFmt formatCode="_ * #,##0_ ;_ * \-#,##0_ ;_ * &quot;-&quot;??_ ;_ @_ " sourceLinked="1"/>
        <c:majorTickMark val="out"/>
        <c:minorTickMark val="none"/>
        <c:tickLblPos val="nextTo"/>
        <c:crossAx val="160163328"/>
        <c:crosses val="autoZero"/>
        <c:crossBetween val="between"/>
        <c:dispUnits>
          <c:builtInUnit val="thousands"/>
          <c:dispUnitsLbl>
            <c:tx>
              <c:rich>
                <a:bodyPr/>
                <a:lstStyle/>
                <a:p>
                  <a:pPr>
                    <a:defRPr/>
                  </a:pPr>
                  <a:r>
                    <a:rPr lang="de-DE"/>
                    <a:t>Montant [TCHF]</a:t>
                  </a:r>
                </a:p>
              </c:rich>
            </c:tx>
          </c:dispUnitsLbl>
        </c:dispUnits>
      </c:valAx>
    </c:plotArea>
    <c:legend>
      <c:legendPos val="r"/>
      <c:overlay val="0"/>
    </c:legend>
    <c:plotVisOnly val="0"/>
    <c:dispBlanksAs val="gap"/>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30480</xdr:colOff>
      <xdr:row>0</xdr:row>
      <xdr:rowOff>7620</xdr:rowOff>
    </xdr:from>
    <xdr:to>
      <xdr:col>3</xdr:col>
      <xdr:colOff>209550</xdr:colOff>
      <xdr:row>2</xdr:row>
      <xdr:rowOff>19050</xdr:rowOff>
    </xdr:to>
    <xdr:pic>
      <xdr:nvPicPr>
        <xdr:cNvPr id="2" name="Picture 1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7060" y="7620"/>
          <a:ext cx="117348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30480</xdr:colOff>
      <xdr:row>0</xdr:row>
      <xdr:rowOff>7620</xdr:rowOff>
    </xdr:from>
    <xdr:to>
      <xdr:col>3</xdr:col>
      <xdr:colOff>200025</xdr:colOff>
      <xdr:row>1</xdr:row>
      <xdr:rowOff>155575</xdr:rowOff>
    </xdr:to>
    <xdr:pic>
      <xdr:nvPicPr>
        <xdr:cNvPr id="2" name="Picture 1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7060" y="7620"/>
          <a:ext cx="119634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35</xdr:row>
      <xdr:rowOff>15240</xdr:rowOff>
    </xdr:from>
    <xdr:to>
      <xdr:col>9</xdr:col>
      <xdr:colOff>1021080</xdr:colOff>
      <xdr:row>43</xdr:row>
      <xdr:rowOff>164592</xdr:rowOff>
    </xdr:to>
    <xdr:graphicFrame macro="">
      <xdr:nvGraphicFramePr>
        <xdr:cNvPr id="15" name="Diagramm 14">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w.FBPPBK/AppData/Local/Microsoft/Windows/Temporary%20Internet%20Files/Content.Outlook/W13XCBR0/Berechnungsformular%20PKI%20nach%20Bauspart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isänderungsverfahren"/>
      <sheetName val="Daten"/>
    </sheetNames>
    <sheetDataSet>
      <sheetData sheetId="0"/>
      <sheetData sheetId="1">
        <row r="2">
          <cell r="A2" t="str">
            <v>Wohnen, MFH Mehrfamilienhaus</v>
          </cell>
        </row>
        <row r="3">
          <cell r="A3" t="str">
            <v>Wohnen, EFH Einfamilienhaus</v>
          </cell>
        </row>
        <row r="4">
          <cell r="A4" t="str">
            <v>Infrastrukturbau, Stahlbeton</v>
          </cell>
        </row>
        <row r="5">
          <cell r="A5" t="str">
            <v>Infrastrukturbau: Brücke</v>
          </cell>
        </row>
        <row r="6">
          <cell r="A6" t="str">
            <v>Kanalbau (in schwach besiedeltem Gebiet)</v>
          </cell>
        </row>
        <row r="7">
          <cell r="A7" t="str">
            <v>Trassebau Strasse (exkl. Abschlüsse und Beläge)</v>
          </cell>
        </row>
        <row r="8">
          <cell r="A8" t="str">
            <v>Strassenerneuerung (exkl. Abschlüsse und Beläge)</v>
          </cell>
        </row>
        <row r="9">
          <cell r="A9" t="str">
            <v>Belagsbau (Bituminöse Beläge und Abschlüsse im Strassenbau)</v>
          </cell>
        </row>
        <row r="10">
          <cell r="A10" t="str">
            <v>Industriebau (Stahlbeton-Hochbau)</v>
          </cell>
        </row>
        <row r="11">
          <cell r="A11" t="str">
            <v>Multifunktionales Gebäude (Stahlbeton-Hochbau)</v>
          </cell>
        </row>
        <row r="12">
          <cell r="A12" t="str">
            <v>Werkleitungsbau (Wasser, Gas, Elektrizität, Medien)</v>
          </cell>
        </row>
        <row r="13">
          <cell r="A13" t="str">
            <v>Fluss- und Bachverbau</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FF99"/>
  </sheetPr>
  <dimension ref="A1:G469"/>
  <sheetViews>
    <sheetView tabSelected="1" zoomScaleNormal="100" workbookViewId="0">
      <pane ySplit="13" topLeftCell="A14" activePane="bottomLeft" state="frozen"/>
      <selection activeCell="B22" sqref="B22"/>
      <selection pane="bottomLeft" activeCell="B40" sqref="B40"/>
    </sheetView>
  </sheetViews>
  <sheetFormatPr baseColWidth="10" defaultRowHeight="12.5" x14ac:dyDescent="0.25"/>
  <cols>
    <col min="1" max="1" width="3.453125" style="35" customWidth="1"/>
    <col min="2" max="2" width="42.453125" style="35" customWidth="1"/>
    <col min="3" max="5" width="14.54296875" style="35" customWidth="1"/>
    <col min="6" max="6" width="3.1796875" style="35" customWidth="1"/>
    <col min="7" max="7" width="11.453125" style="35" customWidth="1"/>
    <col min="8" max="252" width="11.54296875" style="35"/>
    <col min="253" max="253" width="2.453125" style="35" customWidth="1"/>
    <col min="254" max="255" width="21.453125" style="35" customWidth="1"/>
    <col min="256" max="256" width="3" style="35" customWidth="1"/>
    <col min="257" max="257" width="10.1796875" style="35" customWidth="1"/>
    <col min="258" max="258" width="11.54296875" style="35" customWidth="1"/>
    <col min="259" max="259" width="1.453125" style="35" customWidth="1"/>
    <col min="260" max="260" width="20.453125" style="35" customWidth="1"/>
    <col min="261" max="262" width="3.1796875" style="35" customWidth="1"/>
    <col min="263" max="263" width="11.453125" style="35" customWidth="1"/>
    <col min="264" max="508" width="11.54296875" style="35"/>
    <col min="509" max="509" width="2.453125" style="35" customWidth="1"/>
    <col min="510" max="511" width="21.453125" style="35" customWidth="1"/>
    <col min="512" max="512" width="3" style="35" customWidth="1"/>
    <col min="513" max="513" width="10.1796875" style="35" customWidth="1"/>
    <col min="514" max="514" width="11.54296875" style="35" customWidth="1"/>
    <col min="515" max="515" width="1.453125" style="35" customWidth="1"/>
    <col min="516" max="516" width="20.453125" style="35" customWidth="1"/>
    <col min="517" max="518" width="3.1796875" style="35" customWidth="1"/>
    <col min="519" max="519" width="11.453125" style="35" customWidth="1"/>
    <col min="520" max="764" width="11.54296875" style="35"/>
    <col min="765" max="765" width="2.453125" style="35" customWidth="1"/>
    <col min="766" max="767" width="21.453125" style="35" customWidth="1"/>
    <col min="768" max="768" width="3" style="35" customWidth="1"/>
    <col min="769" max="769" width="10.1796875" style="35" customWidth="1"/>
    <col min="770" max="770" width="11.54296875" style="35" customWidth="1"/>
    <col min="771" max="771" width="1.453125" style="35" customWidth="1"/>
    <col min="772" max="772" width="20.453125" style="35" customWidth="1"/>
    <col min="773" max="774" width="3.1796875" style="35" customWidth="1"/>
    <col min="775" max="775" width="11.453125" style="35" customWidth="1"/>
    <col min="776" max="1020" width="11.54296875" style="35"/>
    <col min="1021" max="1021" width="2.453125" style="35" customWidth="1"/>
    <col min="1022" max="1023" width="21.453125" style="35" customWidth="1"/>
    <col min="1024" max="1024" width="3" style="35" customWidth="1"/>
    <col min="1025" max="1025" width="10.1796875" style="35" customWidth="1"/>
    <col min="1026" max="1026" width="11.54296875" style="35" customWidth="1"/>
    <col min="1027" max="1027" width="1.453125" style="35" customWidth="1"/>
    <col min="1028" max="1028" width="20.453125" style="35" customWidth="1"/>
    <col min="1029" max="1030" width="3.1796875" style="35" customWidth="1"/>
    <col min="1031" max="1031" width="11.453125" style="35" customWidth="1"/>
    <col min="1032" max="1276" width="11.54296875" style="35"/>
    <col min="1277" max="1277" width="2.453125" style="35" customWidth="1"/>
    <col min="1278" max="1279" width="21.453125" style="35" customWidth="1"/>
    <col min="1280" max="1280" width="3" style="35" customWidth="1"/>
    <col min="1281" max="1281" width="10.1796875" style="35" customWidth="1"/>
    <col min="1282" max="1282" width="11.54296875" style="35" customWidth="1"/>
    <col min="1283" max="1283" width="1.453125" style="35" customWidth="1"/>
    <col min="1284" max="1284" width="20.453125" style="35" customWidth="1"/>
    <col min="1285" max="1286" width="3.1796875" style="35" customWidth="1"/>
    <col min="1287" max="1287" width="11.453125" style="35" customWidth="1"/>
    <col min="1288" max="1532" width="11.54296875" style="35"/>
    <col min="1533" max="1533" width="2.453125" style="35" customWidth="1"/>
    <col min="1534" max="1535" width="21.453125" style="35" customWidth="1"/>
    <col min="1536" max="1536" width="3" style="35" customWidth="1"/>
    <col min="1537" max="1537" width="10.1796875" style="35" customWidth="1"/>
    <col min="1538" max="1538" width="11.54296875" style="35" customWidth="1"/>
    <col min="1539" max="1539" width="1.453125" style="35" customWidth="1"/>
    <col min="1540" max="1540" width="20.453125" style="35" customWidth="1"/>
    <col min="1541" max="1542" width="3.1796875" style="35" customWidth="1"/>
    <col min="1543" max="1543" width="11.453125" style="35" customWidth="1"/>
    <col min="1544" max="1788" width="11.54296875" style="35"/>
    <col min="1789" max="1789" width="2.453125" style="35" customWidth="1"/>
    <col min="1790" max="1791" width="21.453125" style="35" customWidth="1"/>
    <col min="1792" max="1792" width="3" style="35" customWidth="1"/>
    <col min="1793" max="1793" width="10.1796875" style="35" customWidth="1"/>
    <col min="1794" max="1794" width="11.54296875" style="35" customWidth="1"/>
    <col min="1795" max="1795" width="1.453125" style="35" customWidth="1"/>
    <col min="1796" max="1796" width="20.453125" style="35" customWidth="1"/>
    <col min="1797" max="1798" width="3.1796875" style="35" customWidth="1"/>
    <col min="1799" max="1799" width="11.453125" style="35" customWidth="1"/>
    <col min="1800" max="2044" width="11.54296875" style="35"/>
    <col min="2045" max="2045" width="2.453125" style="35" customWidth="1"/>
    <col min="2046" max="2047" width="21.453125" style="35" customWidth="1"/>
    <col min="2048" max="2048" width="3" style="35" customWidth="1"/>
    <col min="2049" max="2049" width="10.1796875" style="35" customWidth="1"/>
    <col min="2050" max="2050" width="11.54296875" style="35" customWidth="1"/>
    <col min="2051" max="2051" width="1.453125" style="35" customWidth="1"/>
    <col min="2052" max="2052" width="20.453125" style="35" customWidth="1"/>
    <col min="2053" max="2054" width="3.1796875" style="35" customWidth="1"/>
    <col min="2055" max="2055" width="11.453125" style="35" customWidth="1"/>
    <col min="2056" max="2300" width="11.54296875" style="35"/>
    <col min="2301" max="2301" width="2.453125" style="35" customWidth="1"/>
    <col min="2302" max="2303" width="21.453125" style="35" customWidth="1"/>
    <col min="2304" max="2304" width="3" style="35" customWidth="1"/>
    <col min="2305" max="2305" width="10.1796875" style="35" customWidth="1"/>
    <col min="2306" max="2306" width="11.54296875" style="35" customWidth="1"/>
    <col min="2307" max="2307" width="1.453125" style="35" customWidth="1"/>
    <col min="2308" max="2308" width="20.453125" style="35" customWidth="1"/>
    <col min="2309" max="2310" width="3.1796875" style="35" customWidth="1"/>
    <col min="2311" max="2311" width="11.453125" style="35" customWidth="1"/>
    <col min="2312" max="2556" width="11.54296875" style="35"/>
    <col min="2557" max="2557" width="2.453125" style="35" customWidth="1"/>
    <col min="2558" max="2559" width="21.453125" style="35" customWidth="1"/>
    <col min="2560" max="2560" width="3" style="35" customWidth="1"/>
    <col min="2561" max="2561" width="10.1796875" style="35" customWidth="1"/>
    <col min="2562" max="2562" width="11.54296875" style="35" customWidth="1"/>
    <col min="2563" max="2563" width="1.453125" style="35" customWidth="1"/>
    <col min="2564" max="2564" width="20.453125" style="35" customWidth="1"/>
    <col min="2565" max="2566" width="3.1796875" style="35" customWidth="1"/>
    <col min="2567" max="2567" width="11.453125" style="35" customWidth="1"/>
    <col min="2568" max="2812" width="11.54296875" style="35"/>
    <col min="2813" max="2813" width="2.453125" style="35" customWidth="1"/>
    <col min="2814" max="2815" width="21.453125" style="35" customWidth="1"/>
    <col min="2816" max="2816" width="3" style="35" customWidth="1"/>
    <col min="2817" max="2817" width="10.1796875" style="35" customWidth="1"/>
    <col min="2818" max="2818" width="11.54296875" style="35" customWidth="1"/>
    <col min="2819" max="2819" width="1.453125" style="35" customWidth="1"/>
    <col min="2820" max="2820" width="20.453125" style="35" customWidth="1"/>
    <col min="2821" max="2822" width="3.1796875" style="35" customWidth="1"/>
    <col min="2823" max="2823" width="11.453125" style="35" customWidth="1"/>
    <col min="2824" max="3068" width="11.54296875" style="35"/>
    <col min="3069" max="3069" width="2.453125" style="35" customWidth="1"/>
    <col min="3070" max="3071" width="21.453125" style="35" customWidth="1"/>
    <col min="3072" max="3072" width="3" style="35" customWidth="1"/>
    <col min="3073" max="3073" width="10.1796875" style="35" customWidth="1"/>
    <col min="3074" max="3074" width="11.54296875" style="35" customWidth="1"/>
    <col min="3075" max="3075" width="1.453125" style="35" customWidth="1"/>
    <col min="3076" max="3076" width="20.453125" style="35" customWidth="1"/>
    <col min="3077" max="3078" width="3.1796875" style="35" customWidth="1"/>
    <col min="3079" max="3079" width="11.453125" style="35" customWidth="1"/>
    <col min="3080" max="3324" width="11.54296875" style="35"/>
    <col min="3325" max="3325" width="2.453125" style="35" customWidth="1"/>
    <col min="3326" max="3327" width="21.453125" style="35" customWidth="1"/>
    <col min="3328" max="3328" width="3" style="35" customWidth="1"/>
    <col min="3329" max="3329" width="10.1796875" style="35" customWidth="1"/>
    <col min="3330" max="3330" width="11.54296875" style="35" customWidth="1"/>
    <col min="3331" max="3331" width="1.453125" style="35" customWidth="1"/>
    <col min="3332" max="3332" width="20.453125" style="35" customWidth="1"/>
    <col min="3333" max="3334" width="3.1796875" style="35" customWidth="1"/>
    <col min="3335" max="3335" width="11.453125" style="35" customWidth="1"/>
    <col min="3336" max="3580" width="11.54296875" style="35"/>
    <col min="3581" max="3581" width="2.453125" style="35" customWidth="1"/>
    <col min="3582" max="3583" width="21.453125" style="35" customWidth="1"/>
    <col min="3584" max="3584" width="3" style="35" customWidth="1"/>
    <col min="3585" max="3585" width="10.1796875" style="35" customWidth="1"/>
    <col min="3586" max="3586" width="11.54296875" style="35" customWidth="1"/>
    <col min="3587" max="3587" width="1.453125" style="35" customWidth="1"/>
    <col min="3588" max="3588" width="20.453125" style="35" customWidth="1"/>
    <col min="3589" max="3590" width="3.1796875" style="35" customWidth="1"/>
    <col min="3591" max="3591" width="11.453125" style="35" customWidth="1"/>
    <col min="3592" max="3836" width="11.54296875" style="35"/>
    <col min="3837" max="3837" width="2.453125" style="35" customWidth="1"/>
    <col min="3838" max="3839" width="21.453125" style="35" customWidth="1"/>
    <col min="3840" max="3840" width="3" style="35" customWidth="1"/>
    <col min="3841" max="3841" width="10.1796875" style="35" customWidth="1"/>
    <col min="3842" max="3842" width="11.54296875" style="35" customWidth="1"/>
    <col min="3843" max="3843" width="1.453125" style="35" customWidth="1"/>
    <col min="3844" max="3844" width="20.453125" style="35" customWidth="1"/>
    <col min="3845" max="3846" width="3.1796875" style="35" customWidth="1"/>
    <col min="3847" max="3847" width="11.453125" style="35" customWidth="1"/>
    <col min="3848" max="4092" width="11.54296875" style="35"/>
    <col min="4093" max="4093" width="2.453125" style="35" customWidth="1"/>
    <col min="4094" max="4095" width="21.453125" style="35" customWidth="1"/>
    <col min="4096" max="4096" width="3" style="35" customWidth="1"/>
    <col min="4097" max="4097" width="10.1796875" style="35" customWidth="1"/>
    <col min="4098" max="4098" width="11.54296875" style="35" customWidth="1"/>
    <col min="4099" max="4099" width="1.453125" style="35" customWidth="1"/>
    <col min="4100" max="4100" width="20.453125" style="35" customWidth="1"/>
    <col min="4101" max="4102" width="3.1796875" style="35" customWidth="1"/>
    <col min="4103" max="4103" width="11.453125" style="35" customWidth="1"/>
    <col min="4104" max="4348" width="11.54296875" style="35"/>
    <col min="4349" max="4349" width="2.453125" style="35" customWidth="1"/>
    <col min="4350" max="4351" width="21.453125" style="35" customWidth="1"/>
    <col min="4352" max="4352" width="3" style="35" customWidth="1"/>
    <col min="4353" max="4353" width="10.1796875" style="35" customWidth="1"/>
    <col min="4354" max="4354" width="11.54296875" style="35" customWidth="1"/>
    <col min="4355" max="4355" width="1.453125" style="35" customWidth="1"/>
    <col min="4356" max="4356" width="20.453125" style="35" customWidth="1"/>
    <col min="4357" max="4358" width="3.1796875" style="35" customWidth="1"/>
    <col min="4359" max="4359" width="11.453125" style="35" customWidth="1"/>
    <col min="4360" max="4604" width="11.54296875" style="35"/>
    <col min="4605" max="4605" width="2.453125" style="35" customWidth="1"/>
    <col min="4606" max="4607" width="21.453125" style="35" customWidth="1"/>
    <col min="4608" max="4608" width="3" style="35" customWidth="1"/>
    <col min="4609" max="4609" width="10.1796875" style="35" customWidth="1"/>
    <col min="4610" max="4610" width="11.54296875" style="35" customWidth="1"/>
    <col min="4611" max="4611" width="1.453125" style="35" customWidth="1"/>
    <col min="4612" max="4612" width="20.453125" style="35" customWidth="1"/>
    <col min="4613" max="4614" width="3.1796875" style="35" customWidth="1"/>
    <col min="4615" max="4615" width="11.453125" style="35" customWidth="1"/>
    <col min="4616" max="4860" width="11.54296875" style="35"/>
    <col min="4861" max="4861" width="2.453125" style="35" customWidth="1"/>
    <col min="4862" max="4863" width="21.453125" style="35" customWidth="1"/>
    <col min="4864" max="4864" width="3" style="35" customWidth="1"/>
    <col min="4865" max="4865" width="10.1796875" style="35" customWidth="1"/>
    <col min="4866" max="4866" width="11.54296875" style="35" customWidth="1"/>
    <col min="4867" max="4867" width="1.453125" style="35" customWidth="1"/>
    <col min="4868" max="4868" width="20.453125" style="35" customWidth="1"/>
    <col min="4869" max="4870" width="3.1796875" style="35" customWidth="1"/>
    <col min="4871" max="4871" width="11.453125" style="35" customWidth="1"/>
    <col min="4872" max="5116" width="11.54296875" style="35"/>
    <col min="5117" max="5117" width="2.453125" style="35" customWidth="1"/>
    <col min="5118" max="5119" width="21.453125" style="35" customWidth="1"/>
    <col min="5120" max="5120" width="3" style="35" customWidth="1"/>
    <col min="5121" max="5121" width="10.1796875" style="35" customWidth="1"/>
    <col min="5122" max="5122" width="11.54296875" style="35" customWidth="1"/>
    <col min="5123" max="5123" width="1.453125" style="35" customWidth="1"/>
    <col min="5124" max="5124" width="20.453125" style="35" customWidth="1"/>
    <col min="5125" max="5126" width="3.1796875" style="35" customWidth="1"/>
    <col min="5127" max="5127" width="11.453125" style="35" customWidth="1"/>
    <col min="5128" max="5372" width="11.54296875" style="35"/>
    <col min="5373" max="5373" width="2.453125" style="35" customWidth="1"/>
    <col min="5374" max="5375" width="21.453125" style="35" customWidth="1"/>
    <col min="5376" max="5376" width="3" style="35" customWidth="1"/>
    <col min="5377" max="5377" width="10.1796875" style="35" customWidth="1"/>
    <col min="5378" max="5378" width="11.54296875" style="35" customWidth="1"/>
    <col min="5379" max="5379" width="1.453125" style="35" customWidth="1"/>
    <col min="5380" max="5380" width="20.453125" style="35" customWidth="1"/>
    <col min="5381" max="5382" width="3.1796875" style="35" customWidth="1"/>
    <col min="5383" max="5383" width="11.453125" style="35" customWidth="1"/>
    <col min="5384" max="5628" width="11.54296875" style="35"/>
    <col min="5629" max="5629" width="2.453125" style="35" customWidth="1"/>
    <col min="5630" max="5631" width="21.453125" style="35" customWidth="1"/>
    <col min="5632" max="5632" width="3" style="35" customWidth="1"/>
    <col min="5633" max="5633" width="10.1796875" style="35" customWidth="1"/>
    <col min="5634" max="5634" width="11.54296875" style="35" customWidth="1"/>
    <col min="5635" max="5635" width="1.453125" style="35" customWidth="1"/>
    <col min="5636" max="5636" width="20.453125" style="35" customWidth="1"/>
    <col min="5637" max="5638" width="3.1796875" style="35" customWidth="1"/>
    <col min="5639" max="5639" width="11.453125" style="35" customWidth="1"/>
    <col min="5640" max="5884" width="11.54296875" style="35"/>
    <col min="5885" max="5885" width="2.453125" style="35" customWidth="1"/>
    <col min="5886" max="5887" width="21.453125" style="35" customWidth="1"/>
    <col min="5888" max="5888" width="3" style="35" customWidth="1"/>
    <col min="5889" max="5889" width="10.1796875" style="35" customWidth="1"/>
    <col min="5890" max="5890" width="11.54296875" style="35" customWidth="1"/>
    <col min="5891" max="5891" width="1.453125" style="35" customWidth="1"/>
    <col min="5892" max="5892" width="20.453125" style="35" customWidth="1"/>
    <col min="5893" max="5894" width="3.1796875" style="35" customWidth="1"/>
    <col min="5895" max="5895" width="11.453125" style="35" customWidth="1"/>
    <col min="5896" max="6140" width="11.54296875" style="35"/>
    <col min="6141" max="6141" width="2.453125" style="35" customWidth="1"/>
    <col min="6142" max="6143" width="21.453125" style="35" customWidth="1"/>
    <col min="6144" max="6144" width="3" style="35" customWidth="1"/>
    <col min="6145" max="6145" width="10.1796875" style="35" customWidth="1"/>
    <col min="6146" max="6146" width="11.54296875" style="35" customWidth="1"/>
    <col min="6147" max="6147" width="1.453125" style="35" customWidth="1"/>
    <col min="6148" max="6148" width="20.453125" style="35" customWidth="1"/>
    <col min="6149" max="6150" width="3.1796875" style="35" customWidth="1"/>
    <col min="6151" max="6151" width="11.453125" style="35" customWidth="1"/>
    <col min="6152" max="6396" width="11.54296875" style="35"/>
    <col min="6397" max="6397" width="2.453125" style="35" customWidth="1"/>
    <col min="6398" max="6399" width="21.453125" style="35" customWidth="1"/>
    <col min="6400" max="6400" width="3" style="35" customWidth="1"/>
    <col min="6401" max="6401" width="10.1796875" style="35" customWidth="1"/>
    <col min="6402" max="6402" width="11.54296875" style="35" customWidth="1"/>
    <col min="6403" max="6403" width="1.453125" style="35" customWidth="1"/>
    <col min="6404" max="6404" width="20.453125" style="35" customWidth="1"/>
    <col min="6405" max="6406" width="3.1796875" style="35" customWidth="1"/>
    <col min="6407" max="6407" width="11.453125" style="35" customWidth="1"/>
    <col min="6408" max="6652" width="11.54296875" style="35"/>
    <col min="6653" max="6653" width="2.453125" style="35" customWidth="1"/>
    <col min="6654" max="6655" width="21.453125" style="35" customWidth="1"/>
    <col min="6656" max="6656" width="3" style="35" customWidth="1"/>
    <col min="6657" max="6657" width="10.1796875" style="35" customWidth="1"/>
    <col min="6658" max="6658" width="11.54296875" style="35" customWidth="1"/>
    <col min="6659" max="6659" width="1.453125" style="35" customWidth="1"/>
    <col min="6660" max="6660" width="20.453125" style="35" customWidth="1"/>
    <col min="6661" max="6662" width="3.1796875" style="35" customWidth="1"/>
    <col min="6663" max="6663" width="11.453125" style="35" customWidth="1"/>
    <col min="6664" max="6908" width="11.54296875" style="35"/>
    <col min="6909" max="6909" width="2.453125" style="35" customWidth="1"/>
    <col min="6910" max="6911" width="21.453125" style="35" customWidth="1"/>
    <col min="6912" max="6912" width="3" style="35" customWidth="1"/>
    <col min="6913" max="6913" width="10.1796875" style="35" customWidth="1"/>
    <col min="6914" max="6914" width="11.54296875" style="35" customWidth="1"/>
    <col min="6915" max="6915" width="1.453125" style="35" customWidth="1"/>
    <col min="6916" max="6916" width="20.453125" style="35" customWidth="1"/>
    <col min="6917" max="6918" width="3.1796875" style="35" customWidth="1"/>
    <col min="6919" max="6919" width="11.453125" style="35" customWidth="1"/>
    <col min="6920" max="7164" width="11.54296875" style="35"/>
    <col min="7165" max="7165" width="2.453125" style="35" customWidth="1"/>
    <col min="7166" max="7167" width="21.453125" style="35" customWidth="1"/>
    <col min="7168" max="7168" width="3" style="35" customWidth="1"/>
    <col min="7169" max="7169" width="10.1796875" style="35" customWidth="1"/>
    <col min="7170" max="7170" width="11.54296875" style="35" customWidth="1"/>
    <col min="7171" max="7171" width="1.453125" style="35" customWidth="1"/>
    <col min="7172" max="7172" width="20.453125" style="35" customWidth="1"/>
    <col min="7173" max="7174" width="3.1796875" style="35" customWidth="1"/>
    <col min="7175" max="7175" width="11.453125" style="35" customWidth="1"/>
    <col min="7176" max="7420" width="11.54296875" style="35"/>
    <col min="7421" max="7421" width="2.453125" style="35" customWidth="1"/>
    <col min="7422" max="7423" width="21.453125" style="35" customWidth="1"/>
    <col min="7424" max="7424" width="3" style="35" customWidth="1"/>
    <col min="7425" max="7425" width="10.1796875" style="35" customWidth="1"/>
    <col min="7426" max="7426" width="11.54296875" style="35" customWidth="1"/>
    <col min="7427" max="7427" width="1.453125" style="35" customWidth="1"/>
    <col min="7428" max="7428" width="20.453125" style="35" customWidth="1"/>
    <col min="7429" max="7430" width="3.1796875" style="35" customWidth="1"/>
    <col min="7431" max="7431" width="11.453125" style="35" customWidth="1"/>
    <col min="7432" max="7676" width="11.54296875" style="35"/>
    <col min="7677" max="7677" width="2.453125" style="35" customWidth="1"/>
    <col min="7678" max="7679" width="21.453125" style="35" customWidth="1"/>
    <col min="7680" max="7680" width="3" style="35" customWidth="1"/>
    <col min="7681" max="7681" width="10.1796875" style="35" customWidth="1"/>
    <col min="7682" max="7682" width="11.54296875" style="35" customWidth="1"/>
    <col min="7683" max="7683" width="1.453125" style="35" customWidth="1"/>
    <col min="7684" max="7684" width="20.453125" style="35" customWidth="1"/>
    <col min="7685" max="7686" width="3.1796875" style="35" customWidth="1"/>
    <col min="7687" max="7687" width="11.453125" style="35" customWidth="1"/>
    <col min="7688" max="7932" width="11.54296875" style="35"/>
    <col min="7933" max="7933" width="2.453125" style="35" customWidth="1"/>
    <col min="7934" max="7935" width="21.453125" style="35" customWidth="1"/>
    <col min="7936" max="7936" width="3" style="35" customWidth="1"/>
    <col min="7937" max="7937" width="10.1796875" style="35" customWidth="1"/>
    <col min="7938" max="7938" width="11.54296875" style="35" customWidth="1"/>
    <col min="7939" max="7939" width="1.453125" style="35" customWidth="1"/>
    <col min="7940" max="7940" width="20.453125" style="35" customWidth="1"/>
    <col min="7941" max="7942" width="3.1796875" style="35" customWidth="1"/>
    <col min="7943" max="7943" width="11.453125" style="35" customWidth="1"/>
    <col min="7944" max="8188" width="11.54296875" style="35"/>
    <col min="8189" max="8189" width="2.453125" style="35" customWidth="1"/>
    <col min="8190" max="8191" width="21.453125" style="35" customWidth="1"/>
    <col min="8192" max="8192" width="3" style="35" customWidth="1"/>
    <col min="8193" max="8193" width="10.1796875" style="35" customWidth="1"/>
    <col min="8194" max="8194" width="11.54296875" style="35" customWidth="1"/>
    <col min="8195" max="8195" width="1.453125" style="35" customWidth="1"/>
    <col min="8196" max="8196" width="20.453125" style="35" customWidth="1"/>
    <col min="8197" max="8198" width="3.1796875" style="35" customWidth="1"/>
    <col min="8199" max="8199" width="11.453125" style="35" customWidth="1"/>
    <col min="8200" max="8444" width="11.54296875" style="35"/>
    <col min="8445" max="8445" width="2.453125" style="35" customWidth="1"/>
    <col min="8446" max="8447" width="21.453125" style="35" customWidth="1"/>
    <col min="8448" max="8448" width="3" style="35" customWidth="1"/>
    <col min="8449" max="8449" width="10.1796875" style="35" customWidth="1"/>
    <col min="8450" max="8450" width="11.54296875" style="35" customWidth="1"/>
    <col min="8451" max="8451" width="1.453125" style="35" customWidth="1"/>
    <col min="8452" max="8452" width="20.453125" style="35" customWidth="1"/>
    <col min="8453" max="8454" width="3.1796875" style="35" customWidth="1"/>
    <col min="8455" max="8455" width="11.453125" style="35" customWidth="1"/>
    <col min="8456" max="8700" width="11.54296875" style="35"/>
    <col min="8701" max="8701" width="2.453125" style="35" customWidth="1"/>
    <col min="8702" max="8703" width="21.453125" style="35" customWidth="1"/>
    <col min="8704" max="8704" width="3" style="35" customWidth="1"/>
    <col min="8705" max="8705" width="10.1796875" style="35" customWidth="1"/>
    <col min="8706" max="8706" width="11.54296875" style="35" customWidth="1"/>
    <col min="8707" max="8707" width="1.453125" style="35" customWidth="1"/>
    <col min="8708" max="8708" width="20.453125" style="35" customWidth="1"/>
    <col min="8709" max="8710" width="3.1796875" style="35" customWidth="1"/>
    <col min="8711" max="8711" width="11.453125" style="35" customWidth="1"/>
    <col min="8712" max="8956" width="11.54296875" style="35"/>
    <col min="8957" max="8957" width="2.453125" style="35" customWidth="1"/>
    <col min="8958" max="8959" width="21.453125" style="35" customWidth="1"/>
    <col min="8960" max="8960" width="3" style="35" customWidth="1"/>
    <col min="8961" max="8961" width="10.1796875" style="35" customWidth="1"/>
    <col min="8962" max="8962" width="11.54296875" style="35" customWidth="1"/>
    <col min="8963" max="8963" width="1.453125" style="35" customWidth="1"/>
    <col min="8964" max="8964" width="20.453125" style="35" customWidth="1"/>
    <col min="8965" max="8966" width="3.1796875" style="35" customWidth="1"/>
    <col min="8967" max="8967" width="11.453125" style="35" customWidth="1"/>
    <col min="8968" max="9212" width="11.54296875" style="35"/>
    <col min="9213" max="9213" width="2.453125" style="35" customWidth="1"/>
    <col min="9214" max="9215" width="21.453125" style="35" customWidth="1"/>
    <col min="9216" max="9216" width="3" style="35" customWidth="1"/>
    <col min="9217" max="9217" width="10.1796875" style="35" customWidth="1"/>
    <col min="9218" max="9218" width="11.54296875" style="35" customWidth="1"/>
    <col min="9219" max="9219" width="1.453125" style="35" customWidth="1"/>
    <col min="9220" max="9220" width="20.453125" style="35" customWidth="1"/>
    <col min="9221" max="9222" width="3.1796875" style="35" customWidth="1"/>
    <col min="9223" max="9223" width="11.453125" style="35" customWidth="1"/>
    <col min="9224" max="9468" width="11.54296875" style="35"/>
    <col min="9469" max="9469" width="2.453125" style="35" customWidth="1"/>
    <col min="9470" max="9471" width="21.453125" style="35" customWidth="1"/>
    <col min="9472" max="9472" width="3" style="35" customWidth="1"/>
    <col min="9473" max="9473" width="10.1796875" style="35" customWidth="1"/>
    <col min="9474" max="9474" width="11.54296875" style="35" customWidth="1"/>
    <col min="9475" max="9475" width="1.453125" style="35" customWidth="1"/>
    <col min="9476" max="9476" width="20.453125" style="35" customWidth="1"/>
    <col min="9477" max="9478" width="3.1796875" style="35" customWidth="1"/>
    <col min="9479" max="9479" width="11.453125" style="35" customWidth="1"/>
    <col min="9480" max="9724" width="11.54296875" style="35"/>
    <col min="9725" max="9725" width="2.453125" style="35" customWidth="1"/>
    <col min="9726" max="9727" width="21.453125" style="35" customWidth="1"/>
    <col min="9728" max="9728" width="3" style="35" customWidth="1"/>
    <col min="9729" max="9729" width="10.1796875" style="35" customWidth="1"/>
    <col min="9730" max="9730" width="11.54296875" style="35" customWidth="1"/>
    <col min="9731" max="9731" width="1.453125" style="35" customWidth="1"/>
    <col min="9732" max="9732" width="20.453125" style="35" customWidth="1"/>
    <col min="9733" max="9734" width="3.1796875" style="35" customWidth="1"/>
    <col min="9735" max="9735" width="11.453125" style="35" customWidth="1"/>
    <col min="9736" max="9980" width="11.54296875" style="35"/>
    <col min="9981" max="9981" width="2.453125" style="35" customWidth="1"/>
    <col min="9982" max="9983" width="21.453125" style="35" customWidth="1"/>
    <col min="9984" max="9984" width="3" style="35" customWidth="1"/>
    <col min="9985" max="9985" width="10.1796875" style="35" customWidth="1"/>
    <col min="9986" max="9986" width="11.54296875" style="35" customWidth="1"/>
    <col min="9987" max="9987" width="1.453125" style="35" customWidth="1"/>
    <col min="9988" max="9988" width="20.453125" style="35" customWidth="1"/>
    <col min="9989" max="9990" width="3.1796875" style="35" customWidth="1"/>
    <col min="9991" max="9991" width="11.453125" style="35" customWidth="1"/>
    <col min="9992" max="10236" width="11.54296875" style="35"/>
    <col min="10237" max="10237" width="2.453125" style="35" customWidth="1"/>
    <col min="10238" max="10239" width="21.453125" style="35" customWidth="1"/>
    <col min="10240" max="10240" width="3" style="35" customWidth="1"/>
    <col min="10241" max="10241" width="10.1796875" style="35" customWidth="1"/>
    <col min="10242" max="10242" width="11.54296875" style="35" customWidth="1"/>
    <col min="10243" max="10243" width="1.453125" style="35" customWidth="1"/>
    <col min="10244" max="10244" width="20.453125" style="35" customWidth="1"/>
    <col min="10245" max="10246" width="3.1796875" style="35" customWidth="1"/>
    <col min="10247" max="10247" width="11.453125" style="35" customWidth="1"/>
    <col min="10248" max="10492" width="11.54296875" style="35"/>
    <col min="10493" max="10493" width="2.453125" style="35" customWidth="1"/>
    <col min="10494" max="10495" width="21.453125" style="35" customWidth="1"/>
    <col min="10496" max="10496" width="3" style="35" customWidth="1"/>
    <col min="10497" max="10497" width="10.1796875" style="35" customWidth="1"/>
    <col min="10498" max="10498" width="11.54296875" style="35" customWidth="1"/>
    <col min="10499" max="10499" width="1.453125" style="35" customWidth="1"/>
    <col min="10500" max="10500" width="20.453125" style="35" customWidth="1"/>
    <col min="10501" max="10502" width="3.1796875" style="35" customWidth="1"/>
    <col min="10503" max="10503" width="11.453125" style="35" customWidth="1"/>
    <col min="10504" max="10748" width="11.54296875" style="35"/>
    <col min="10749" max="10749" width="2.453125" style="35" customWidth="1"/>
    <col min="10750" max="10751" width="21.453125" style="35" customWidth="1"/>
    <col min="10752" max="10752" width="3" style="35" customWidth="1"/>
    <col min="10753" max="10753" width="10.1796875" style="35" customWidth="1"/>
    <col min="10754" max="10754" width="11.54296875" style="35" customWidth="1"/>
    <col min="10755" max="10755" width="1.453125" style="35" customWidth="1"/>
    <col min="10756" max="10756" width="20.453125" style="35" customWidth="1"/>
    <col min="10757" max="10758" width="3.1796875" style="35" customWidth="1"/>
    <col min="10759" max="10759" width="11.453125" style="35" customWidth="1"/>
    <col min="10760" max="11004" width="11.54296875" style="35"/>
    <col min="11005" max="11005" width="2.453125" style="35" customWidth="1"/>
    <col min="11006" max="11007" width="21.453125" style="35" customWidth="1"/>
    <col min="11008" max="11008" width="3" style="35" customWidth="1"/>
    <col min="11009" max="11009" width="10.1796875" style="35" customWidth="1"/>
    <col min="11010" max="11010" width="11.54296875" style="35" customWidth="1"/>
    <col min="11011" max="11011" width="1.453125" style="35" customWidth="1"/>
    <col min="11012" max="11012" width="20.453125" style="35" customWidth="1"/>
    <col min="11013" max="11014" width="3.1796875" style="35" customWidth="1"/>
    <col min="11015" max="11015" width="11.453125" style="35" customWidth="1"/>
    <col min="11016" max="11260" width="11.54296875" style="35"/>
    <col min="11261" max="11261" width="2.453125" style="35" customWidth="1"/>
    <col min="11262" max="11263" width="21.453125" style="35" customWidth="1"/>
    <col min="11264" max="11264" width="3" style="35" customWidth="1"/>
    <col min="11265" max="11265" width="10.1796875" style="35" customWidth="1"/>
    <col min="11266" max="11266" width="11.54296875" style="35" customWidth="1"/>
    <col min="11267" max="11267" width="1.453125" style="35" customWidth="1"/>
    <col min="11268" max="11268" width="20.453125" style="35" customWidth="1"/>
    <col min="11269" max="11270" width="3.1796875" style="35" customWidth="1"/>
    <col min="11271" max="11271" width="11.453125" style="35" customWidth="1"/>
    <col min="11272" max="11516" width="11.54296875" style="35"/>
    <col min="11517" max="11517" width="2.453125" style="35" customWidth="1"/>
    <col min="11518" max="11519" width="21.453125" style="35" customWidth="1"/>
    <col min="11520" max="11520" width="3" style="35" customWidth="1"/>
    <col min="11521" max="11521" width="10.1796875" style="35" customWidth="1"/>
    <col min="11522" max="11522" width="11.54296875" style="35" customWidth="1"/>
    <col min="11523" max="11523" width="1.453125" style="35" customWidth="1"/>
    <col min="11524" max="11524" width="20.453125" style="35" customWidth="1"/>
    <col min="11525" max="11526" width="3.1796875" style="35" customWidth="1"/>
    <col min="11527" max="11527" width="11.453125" style="35" customWidth="1"/>
    <col min="11528" max="11772" width="11.54296875" style="35"/>
    <col min="11773" max="11773" width="2.453125" style="35" customWidth="1"/>
    <col min="11774" max="11775" width="21.453125" style="35" customWidth="1"/>
    <col min="11776" max="11776" width="3" style="35" customWidth="1"/>
    <col min="11777" max="11777" width="10.1796875" style="35" customWidth="1"/>
    <col min="11778" max="11778" width="11.54296875" style="35" customWidth="1"/>
    <col min="11779" max="11779" width="1.453125" style="35" customWidth="1"/>
    <col min="11780" max="11780" width="20.453125" style="35" customWidth="1"/>
    <col min="11781" max="11782" width="3.1796875" style="35" customWidth="1"/>
    <col min="11783" max="11783" width="11.453125" style="35" customWidth="1"/>
    <col min="11784" max="12028" width="11.54296875" style="35"/>
    <col min="12029" max="12029" width="2.453125" style="35" customWidth="1"/>
    <col min="12030" max="12031" width="21.453125" style="35" customWidth="1"/>
    <col min="12032" max="12032" width="3" style="35" customWidth="1"/>
    <col min="12033" max="12033" width="10.1796875" style="35" customWidth="1"/>
    <col min="12034" max="12034" width="11.54296875" style="35" customWidth="1"/>
    <col min="12035" max="12035" width="1.453125" style="35" customWidth="1"/>
    <col min="12036" max="12036" width="20.453125" style="35" customWidth="1"/>
    <col min="12037" max="12038" width="3.1796875" style="35" customWidth="1"/>
    <col min="12039" max="12039" width="11.453125" style="35" customWidth="1"/>
    <col min="12040" max="12284" width="11.54296875" style="35"/>
    <col min="12285" max="12285" width="2.453125" style="35" customWidth="1"/>
    <col min="12286" max="12287" width="21.453125" style="35" customWidth="1"/>
    <col min="12288" max="12288" width="3" style="35" customWidth="1"/>
    <col min="12289" max="12289" width="10.1796875" style="35" customWidth="1"/>
    <col min="12290" max="12290" width="11.54296875" style="35" customWidth="1"/>
    <col min="12291" max="12291" width="1.453125" style="35" customWidth="1"/>
    <col min="12292" max="12292" width="20.453125" style="35" customWidth="1"/>
    <col min="12293" max="12294" width="3.1796875" style="35" customWidth="1"/>
    <col min="12295" max="12295" width="11.453125" style="35" customWidth="1"/>
    <col min="12296" max="12540" width="11.54296875" style="35"/>
    <col min="12541" max="12541" width="2.453125" style="35" customWidth="1"/>
    <col min="12542" max="12543" width="21.453125" style="35" customWidth="1"/>
    <col min="12544" max="12544" width="3" style="35" customWidth="1"/>
    <col min="12545" max="12545" width="10.1796875" style="35" customWidth="1"/>
    <col min="12546" max="12546" width="11.54296875" style="35" customWidth="1"/>
    <col min="12547" max="12547" width="1.453125" style="35" customWidth="1"/>
    <col min="12548" max="12548" width="20.453125" style="35" customWidth="1"/>
    <col min="12549" max="12550" width="3.1796875" style="35" customWidth="1"/>
    <col min="12551" max="12551" width="11.453125" style="35" customWidth="1"/>
    <col min="12552" max="12796" width="11.54296875" style="35"/>
    <col min="12797" max="12797" width="2.453125" style="35" customWidth="1"/>
    <col min="12798" max="12799" width="21.453125" style="35" customWidth="1"/>
    <col min="12800" max="12800" width="3" style="35" customWidth="1"/>
    <col min="12801" max="12801" width="10.1796875" style="35" customWidth="1"/>
    <col min="12802" max="12802" width="11.54296875" style="35" customWidth="1"/>
    <col min="12803" max="12803" width="1.453125" style="35" customWidth="1"/>
    <col min="12804" max="12804" width="20.453125" style="35" customWidth="1"/>
    <col min="12805" max="12806" width="3.1796875" style="35" customWidth="1"/>
    <col min="12807" max="12807" width="11.453125" style="35" customWidth="1"/>
    <col min="12808" max="13052" width="11.54296875" style="35"/>
    <col min="13053" max="13053" width="2.453125" style="35" customWidth="1"/>
    <col min="13054" max="13055" width="21.453125" style="35" customWidth="1"/>
    <col min="13056" max="13056" width="3" style="35" customWidth="1"/>
    <col min="13057" max="13057" width="10.1796875" style="35" customWidth="1"/>
    <col min="13058" max="13058" width="11.54296875" style="35" customWidth="1"/>
    <col min="13059" max="13059" width="1.453125" style="35" customWidth="1"/>
    <col min="13060" max="13060" width="20.453125" style="35" customWidth="1"/>
    <col min="13061" max="13062" width="3.1796875" style="35" customWidth="1"/>
    <col min="13063" max="13063" width="11.453125" style="35" customWidth="1"/>
    <col min="13064" max="13308" width="11.54296875" style="35"/>
    <col min="13309" max="13309" width="2.453125" style="35" customWidth="1"/>
    <col min="13310" max="13311" width="21.453125" style="35" customWidth="1"/>
    <col min="13312" max="13312" width="3" style="35" customWidth="1"/>
    <col min="13313" max="13313" width="10.1796875" style="35" customWidth="1"/>
    <col min="13314" max="13314" width="11.54296875" style="35" customWidth="1"/>
    <col min="13315" max="13315" width="1.453125" style="35" customWidth="1"/>
    <col min="13316" max="13316" width="20.453125" style="35" customWidth="1"/>
    <col min="13317" max="13318" width="3.1796875" style="35" customWidth="1"/>
    <col min="13319" max="13319" width="11.453125" style="35" customWidth="1"/>
    <col min="13320" max="13564" width="11.54296875" style="35"/>
    <col min="13565" max="13565" width="2.453125" style="35" customWidth="1"/>
    <col min="13566" max="13567" width="21.453125" style="35" customWidth="1"/>
    <col min="13568" max="13568" width="3" style="35" customWidth="1"/>
    <col min="13569" max="13569" width="10.1796875" style="35" customWidth="1"/>
    <col min="13570" max="13570" width="11.54296875" style="35" customWidth="1"/>
    <col min="13571" max="13571" width="1.453125" style="35" customWidth="1"/>
    <col min="13572" max="13572" width="20.453125" style="35" customWidth="1"/>
    <col min="13573" max="13574" width="3.1796875" style="35" customWidth="1"/>
    <col min="13575" max="13575" width="11.453125" style="35" customWidth="1"/>
    <col min="13576" max="13820" width="11.54296875" style="35"/>
    <col min="13821" max="13821" width="2.453125" style="35" customWidth="1"/>
    <col min="13822" max="13823" width="21.453125" style="35" customWidth="1"/>
    <col min="13824" max="13824" width="3" style="35" customWidth="1"/>
    <col min="13825" max="13825" width="10.1796875" style="35" customWidth="1"/>
    <col min="13826" max="13826" width="11.54296875" style="35" customWidth="1"/>
    <col min="13827" max="13827" width="1.453125" style="35" customWidth="1"/>
    <col min="13828" max="13828" width="20.453125" style="35" customWidth="1"/>
    <col min="13829" max="13830" width="3.1796875" style="35" customWidth="1"/>
    <col min="13831" max="13831" width="11.453125" style="35" customWidth="1"/>
    <col min="13832" max="14076" width="11.54296875" style="35"/>
    <col min="14077" max="14077" width="2.453125" style="35" customWidth="1"/>
    <col min="14078" max="14079" width="21.453125" style="35" customWidth="1"/>
    <col min="14080" max="14080" width="3" style="35" customWidth="1"/>
    <col min="14081" max="14081" width="10.1796875" style="35" customWidth="1"/>
    <col min="14082" max="14082" width="11.54296875" style="35" customWidth="1"/>
    <col min="14083" max="14083" width="1.453125" style="35" customWidth="1"/>
    <col min="14084" max="14084" width="20.453125" style="35" customWidth="1"/>
    <col min="14085" max="14086" width="3.1796875" style="35" customWidth="1"/>
    <col min="14087" max="14087" width="11.453125" style="35" customWidth="1"/>
    <col min="14088" max="14332" width="11.54296875" style="35"/>
    <col min="14333" max="14333" width="2.453125" style="35" customWidth="1"/>
    <col min="14334" max="14335" width="21.453125" style="35" customWidth="1"/>
    <col min="14336" max="14336" width="3" style="35" customWidth="1"/>
    <col min="14337" max="14337" width="10.1796875" style="35" customWidth="1"/>
    <col min="14338" max="14338" width="11.54296875" style="35" customWidth="1"/>
    <col min="14339" max="14339" width="1.453125" style="35" customWidth="1"/>
    <col min="14340" max="14340" width="20.453125" style="35" customWidth="1"/>
    <col min="14341" max="14342" width="3.1796875" style="35" customWidth="1"/>
    <col min="14343" max="14343" width="11.453125" style="35" customWidth="1"/>
    <col min="14344" max="14588" width="11.54296875" style="35"/>
    <col min="14589" max="14589" width="2.453125" style="35" customWidth="1"/>
    <col min="14590" max="14591" width="21.453125" style="35" customWidth="1"/>
    <col min="14592" max="14592" width="3" style="35" customWidth="1"/>
    <col min="14593" max="14593" width="10.1796875" style="35" customWidth="1"/>
    <col min="14594" max="14594" width="11.54296875" style="35" customWidth="1"/>
    <col min="14595" max="14595" width="1.453125" style="35" customWidth="1"/>
    <col min="14596" max="14596" width="20.453125" style="35" customWidth="1"/>
    <col min="14597" max="14598" width="3.1796875" style="35" customWidth="1"/>
    <col min="14599" max="14599" width="11.453125" style="35" customWidth="1"/>
    <col min="14600" max="14844" width="11.54296875" style="35"/>
    <col min="14845" max="14845" width="2.453125" style="35" customWidth="1"/>
    <col min="14846" max="14847" width="21.453125" style="35" customWidth="1"/>
    <col min="14848" max="14848" width="3" style="35" customWidth="1"/>
    <col min="14849" max="14849" width="10.1796875" style="35" customWidth="1"/>
    <col min="14850" max="14850" width="11.54296875" style="35" customWidth="1"/>
    <col min="14851" max="14851" width="1.453125" style="35" customWidth="1"/>
    <col min="14852" max="14852" width="20.453125" style="35" customWidth="1"/>
    <col min="14853" max="14854" width="3.1796875" style="35" customWidth="1"/>
    <col min="14855" max="14855" width="11.453125" style="35" customWidth="1"/>
    <col min="14856" max="15100" width="11.54296875" style="35"/>
    <col min="15101" max="15101" width="2.453125" style="35" customWidth="1"/>
    <col min="15102" max="15103" width="21.453125" style="35" customWidth="1"/>
    <col min="15104" max="15104" width="3" style="35" customWidth="1"/>
    <col min="15105" max="15105" width="10.1796875" style="35" customWidth="1"/>
    <col min="15106" max="15106" width="11.54296875" style="35" customWidth="1"/>
    <col min="15107" max="15107" width="1.453125" style="35" customWidth="1"/>
    <col min="15108" max="15108" width="20.453125" style="35" customWidth="1"/>
    <col min="15109" max="15110" width="3.1796875" style="35" customWidth="1"/>
    <col min="15111" max="15111" width="11.453125" style="35" customWidth="1"/>
    <col min="15112" max="15356" width="11.54296875" style="35"/>
    <col min="15357" max="15357" width="2.453125" style="35" customWidth="1"/>
    <col min="15358" max="15359" width="21.453125" style="35" customWidth="1"/>
    <col min="15360" max="15360" width="3" style="35" customWidth="1"/>
    <col min="15361" max="15361" width="10.1796875" style="35" customWidth="1"/>
    <col min="15362" max="15362" width="11.54296875" style="35" customWidth="1"/>
    <col min="15363" max="15363" width="1.453125" style="35" customWidth="1"/>
    <col min="15364" max="15364" width="20.453125" style="35" customWidth="1"/>
    <col min="15365" max="15366" width="3.1796875" style="35" customWidth="1"/>
    <col min="15367" max="15367" width="11.453125" style="35" customWidth="1"/>
    <col min="15368" max="15612" width="11.54296875" style="35"/>
    <col min="15613" max="15613" width="2.453125" style="35" customWidth="1"/>
    <col min="15614" max="15615" width="21.453125" style="35" customWidth="1"/>
    <col min="15616" max="15616" width="3" style="35" customWidth="1"/>
    <col min="15617" max="15617" width="10.1796875" style="35" customWidth="1"/>
    <col min="15618" max="15618" width="11.54296875" style="35" customWidth="1"/>
    <col min="15619" max="15619" width="1.453125" style="35" customWidth="1"/>
    <col min="15620" max="15620" width="20.453125" style="35" customWidth="1"/>
    <col min="15621" max="15622" width="3.1796875" style="35" customWidth="1"/>
    <col min="15623" max="15623" width="11.453125" style="35" customWidth="1"/>
    <col min="15624" max="15868" width="11.54296875" style="35"/>
    <col min="15869" max="15869" width="2.453125" style="35" customWidth="1"/>
    <col min="15870" max="15871" width="21.453125" style="35" customWidth="1"/>
    <col min="15872" max="15872" width="3" style="35" customWidth="1"/>
    <col min="15873" max="15873" width="10.1796875" style="35" customWidth="1"/>
    <col min="15874" max="15874" width="11.54296875" style="35" customWidth="1"/>
    <col min="15875" max="15875" width="1.453125" style="35" customWidth="1"/>
    <col min="15876" max="15876" width="20.453125" style="35" customWidth="1"/>
    <col min="15877" max="15878" width="3.1796875" style="35" customWidth="1"/>
    <col min="15879" max="15879" width="11.453125" style="35" customWidth="1"/>
    <col min="15880" max="16124" width="11.54296875" style="35"/>
    <col min="16125" max="16125" width="2.453125" style="35" customWidth="1"/>
    <col min="16126" max="16127" width="21.453125" style="35" customWidth="1"/>
    <col min="16128" max="16128" width="3" style="35" customWidth="1"/>
    <col min="16129" max="16129" width="10.1796875" style="35" customWidth="1"/>
    <col min="16130" max="16130" width="11.54296875" style="35" customWidth="1"/>
    <col min="16131" max="16131" width="1.453125" style="35" customWidth="1"/>
    <col min="16132" max="16132" width="20.453125" style="35" customWidth="1"/>
    <col min="16133" max="16134" width="3.1796875" style="35" customWidth="1"/>
    <col min="16135" max="16135" width="11.453125" style="35" customWidth="1"/>
    <col min="16136" max="16384" width="11.54296875" style="35"/>
  </cols>
  <sheetData>
    <row r="1" spans="1:7" s="73" customFormat="1" x14ac:dyDescent="0.25">
      <c r="A1" s="71"/>
      <c r="B1" s="77" t="s">
        <v>115</v>
      </c>
      <c r="C1" s="71"/>
      <c r="D1" s="71"/>
      <c r="E1" s="71"/>
    </row>
    <row r="2" spans="1:7" s="73" customFormat="1" x14ac:dyDescent="0.25">
      <c r="A2" s="71"/>
      <c r="B2" s="77" t="s">
        <v>116</v>
      </c>
      <c r="C2" s="71"/>
      <c r="D2" s="71"/>
      <c r="E2" s="71"/>
    </row>
    <row r="3" spans="1:7" s="73" customFormat="1" ht="8.15" customHeight="1" x14ac:dyDescent="0.25">
      <c r="A3" s="71"/>
      <c r="B3" s="78"/>
      <c r="C3" s="71"/>
      <c r="D3" s="71"/>
      <c r="E3" s="71"/>
    </row>
    <row r="4" spans="1:7" s="73" customFormat="1" ht="8.15" customHeight="1" x14ac:dyDescent="0.25">
      <c r="A4" s="71"/>
      <c r="C4" s="72" t="s">
        <v>20</v>
      </c>
      <c r="D4" s="71"/>
      <c r="E4" s="71"/>
    </row>
    <row r="5" spans="1:7" s="73" customFormat="1" ht="10" customHeight="1" x14ac:dyDescent="0.25">
      <c r="A5" s="71"/>
      <c r="B5" s="74"/>
      <c r="C5" s="72" t="s">
        <v>21</v>
      </c>
      <c r="D5" s="71"/>
      <c r="E5" s="75"/>
    </row>
    <row r="6" spans="1:7" s="73" customFormat="1" ht="10" customHeight="1" x14ac:dyDescent="0.25">
      <c r="A6" s="71"/>
      <c r="B6" s="74"/>
      <c r="C6" s="72" t="s">
        <v>22</v>
      </c>
      <c r="D6" s="71"/>
      <c r="E6" s="75"/>
    </row>
    <row r="7" spans="1:7" s="73" customFormat="1" ht="10" customHeight="1" x14ac:dyDescent="0.25">
      <c r="A7" s="71"/>
      <c r="C7" s="72" t="s">
        <v>23</v>
      </c>
      <c r="D7" s="71"/>
      <c r="E7" s="75"/>
    </row>
    <row r="8" spans="1:7" s="73" customFormat="1" ht="10" customHeight="1" x14ac:dyDescent="0.25">
      <c r="A8" s="71"/>
      <c r="C8" s="72" t="s">
        <v>24</v>
      </c>
      <c r="D8" s="71"/>
      <c r="E8" s="75"/>
    </row>
    <row r="9" spans="1:7" s="73" customFormat="1" ht="10" customHeight="1" x14ac:dyDescent="0.25">
      <c r="A9" s="71"/>
      <c r="C9" s="72" t="s">
        <v>97</v>
      </c>
      <c r="D9" s="71"/>
      <c r="E9" s="75"/>
    </row>
    <row r="10" spans="1:7" s="73" customFormat="1" ht="10" customHeight="1" x14ac:dyDescent="0.25">
      <c r="A10" s="71"/>
      <c r="B10" s="71"/>
      <c r="C10" s="72" t="s">
        <v>98</v>
      </c>
      <c r="D10" s="71"/>
      <c r="E10" s="75"/>
    </row>
    <row r="11" spans="1:7" s="73" customFormat="1" ht="78.650000000000006" customHeight="1" x14ac:dyDescent="0.25">
      <c r="A11" s="71"/>
      <c r="B11" s="71"/>
      <c r="C11" s="76"/>
      <c r="D11" s="71"/>
      <c r="E11" s="71"/>
    </row>
    <row r="12" spans="1:7" ht="16.5" x14ac:dyDescent="0.35">
      <c r="A12" s="36" t="str">
        <f>'B EMISSION'!A12</f>
        <v>Renchérissement précontractuel dans les projets de construction:</v>
      </c>
      <c r="B12" s="34"/>
      <c r="C12" s="34"/>
      <c r="D12" s="34"/>
      <c r="E12" s="34"/>
      <c r="G12" s="37"/>
    </row>
    <row r="13" spans="1:7" ht="16.5" x14ac:dyDescent="0.35">
      <c r="A13" s="36" t="str">
        <f>'B EMISSION'!A13</f>
        <v>Variation de prix entre l'établissement du devis et l'adjudication (date de référence)</v>
      </c>
      <c r="B13" s="34"/>
      <c r="C13" s="34"/>
      <c r="D13" s="34"/>
      <c r="E13" s="34"/>
      <c r="G13" s="37"/>
    </row>
    <row r="14" spans="1:7" s="38" customFormat="1" x14ac:dyDescent="0.25">
      <c r="A14" s="2"/>
      <c r="B14" s="2"/>
      <c r="C14" s="2"/>
      <c r="D14" s="2"/>
      <c r="E14" s="2"/>
    </row>
    <row r="15" spans="1:7" s="38" customFormat="1" ht="13" x14ac:dyDescent="0.3">
      <c r="A15" s="39">
        <v>1</v>
      </c>
      <c r="B15" s="39" t="s">
        <v>42</v>
      </c>
      <c r="C15" s="40"/>
      <c r="D15" s="40"/>
      <c r="E15" s="40"/>
      <c r="G15" s="37" t="s">
        <v>88</v>
      </c>
    </row>
    <row r="16" spans="1:7" s="38" customFormat="1" ht="6" customHeight="1" x14ac:dyDescent="0.25">
      <c r="A16" s="2"/>
      <c r="B16" s="2"/>
      <c r="C16" s="2"/>
      <c r="D16" s="2"/>
      <c r="E16" s="2"/>
    </row>
    <row r="17" spans="1:7" s="38" customFormat="1" ht="13" x14ac:dyDescent="0.3">
      <c r="A17" s="2"/>
      <c r="B17" s="41" t="s">
        <v>41</v>
      </c>
      <c r="C17" s="116" t="s">
        <v>44</v>
      </c>
      <c r="D17" s="117"/>
      <c r="E17" s="117"/>
      <c r="G17" s="38" t="s">
        <v>86</v>
      </c>
    </row>
    <row r="18" spans="1:7" s="38" customFormat="1" ht="6" customHeight="1" x14ac:dyDescent="0.3">
      <c r="A18" s="2"/>
      <c r="B18" s="41"/>
      <c r="C18" s="2"/>
      <c r="D18" s="2"/>
      <c r="E18" s="2"/>
    </row>
    <row r="19" spans="1:7" s="38" customFormat="1" ht="13" x14ac:dyDescent="0.3">
      <c r="A19" s="2"/>
      <c r="B19" s="41" t="s">
        <v>40</v>
      </c>
      <c r="C19" s="116" t="s">
        <v>45</v>
      </c>
      <c r="D19" s="117"/>
      <c r="E19" s="117"/>
      <c r="G19" s="38" t="str">
        <f>G17</f>
        <v>Saisie dans le texte libre</v>
      </c>
    </row>
    <row r="20" spans="1:7" s="38" customFormat="1" ht="6" customHeight="1" x14ac:dyDescent="0.3">
      <c r="A20" s="2"/>
      <c r="B20" s="41"/>
      <c r="C20" s="2"/>
      <c r="D20" s="2"/>
      <c r="E20" s="2"/>
    </row>
    <row r="21" spans="1:7" s="38" customFormat="1" ht="13" x14ac:dyDescent="0.3">
      <c r="A21" s="2"/>
      <c r="B21" s="41" t="s">
        <v>43</v>
      </c>
      <c r="C21" s="116" t="s">
        <v>37</v>
      </c>
      <c r="D21" s="117"/>
      <c r="E21" s="117"/>
      <c r="G21" s="38" t="str">
        <f>G17</f>
        <v>Saisie dans le texte libre</v>
      </c>
    </row>
    <row r="22" spans="1:7" s="38" customFormat="1" ht="6" customHeight="1" x14ac:dyDescent="0.3">
      <c r="A22" s="2"/>
      <c r="B22" s="41"/>
      <c r="C22" s="2"/>
      <c r="D22" s="2"/>
      <c r="E22" s="2"/>
    </row>
    <row r="23" spans="1:7" s="38" customFormat="1" ht="13" x14ac:dyDescent="0.3">
      <c r="A23" s="2"/>
      <c r="B23" s="41" t="s">
        <v>47</v>
      </c>
      <c r="C23" s="112">
        <v>43192</v>
      </c>
      <c r="D23" s="113"/>
      <c r="E23" s="113"/>
      <c r="G23" s="38" t="s">
        <v>87</v>
      </c>
    </row>
    <row r="24" spans="1:7" s="38" customFormat="1" ht="6" customHeight="1" x14ac:dyDescent="0.3">
      <c r="A24" s="2"/>
      <c r="B24" s="41"/>
      <c r="C24" s="2"/>
      <c r="D24" s="2"/>
      <c r="E24" s="2"/>
    </row>
    <row r="25" spans="1:7" s="38" customFormat="1" ht="13" x14ac:dyDescent="0.3">
      <c r="A25" s="2"/>
      <c r="B25" s="41" t="s">
        <v>80</v>
      </c>
      <c r="C25" s="118" t="s">
        <v>46</v>
      </c>
      <c r="D25" s="119"/>
      <c r="E25" s="119"/>
      <c r="G25" s="38" t="s">
        <v>89</v>
      </c>
    </row>
    <row r="26" spans="1:7" s="38" customFormat="1" ht="6" customHeight="1" x14ac:dyDescent="0.3">
      <c r="A26" s="2"/>
      <c r="B26" s="41"/>
      <c r="C26" s="2"/>
      <c r="D26" s="2"/>
      <c r="E26" s="2"/>
    </row>
    <row r="27" spans="1:7" s="38" customFormat="1" ht="13" x14ac:dyDescent="0.3">
      <c r="A27" s="2"/>
      <c r="B27" s="41" t="s">
        <v>81</v>
      </c>
      <c r="C27" s="118" t="s">
        <v>49</v>
      </c>
      <c r="D27" s="119"/>
      <c r="E27" s="119"/>
      <c r="G27" s="38" t="str">
        <f>G25</f>
        <v>Choix selon la liste; nécessaire pour le choix des indices utilisés de l'OFS</v>
      </c>
    </row>
    <row r="28" spans="1:7" s="38" customFormat="1" ht="13" x14ac:dyDescent="0.3">
      <c r="A28" s="2"/>
      <c r="B28" s="41"/>
      <c r="C28" s="2"/>
      <c r="D28" s="2"/>
      <c r="E28" s="2"/>
    </row>
    <row r="29" spans="1:7" s="38" customFormat="1" ht="13" x14ac:dyDescent="0.3">
      <c r="A29" s="39">
        <v>2</v>
      </c>
      <c r="B29" s="39" t="s">
        <v>79</v>
      </c>
      <c r="C29" s="40"/>
      <c r="D29" s="40"/>
      <c r="E29" s="40"/>
    </row>
    <row r="30" spans="1:7" s="38" customFormat="1" ht="6" customHeight="1" x14ac:dyDescent="0.3">
      <c r="A30" s="2"/>
      <c r="B30" s="41"/>
      <c r="C30" s="2"/>
      <c r="D30" s="2"/>
      <c r="E30" s="2"/>
    </row>
    <row r="31" spans="1:7" s="38" customFormat="1" ht="13" x14ac:dyDescent="0.3">
      <c r="A31" s="2"/>
      <c r="B31" s="41" t="s">
        <v>117</v>
      </c>
      <c r="C31" s="110">
        <v>31860595</v>
      </c>
      <c r="D31" s="111"/>
      <c r="E31" s="111"/>
      <c r="G31" s="38" t="s">
        <v>121</v>
      </c>
    </row>
    <row r="32" spans="1:7" s="38" customFormat="1" ht="6" customHeight="1" x14ac:dyDescent="0.3">
      <c r="A32" s="2"/>
      <c r="B32" s="41"/>
      <c r="C32" s="2"/>
      <c r="D32" s="2"/>
      <c r="E32" s="2"/>
    </row>
    <row r="33" spans="1:7" s="38" customFormat="1" ht="13" x14ac:dyDescent="0.3">
      <c r="A33" s="2"/>
      <c r="B33" s="41" t="s">
        <v>82</v>
      </c>
      <c r="C33" s="112">
        <v>42036</v>
      </c>
      <c r="D33" s="113"/>
      <c r="E33" s="113"/>
      <c r="G33" s="38" t="s">
        <v>90</v>
      </c>
    </row>
    <row r="34" spans="1:7" s="38" customFormat="1" ht="6" customHeight="1" x14ac:dyDescent="0.3">
      <c r="A34" s="2"/>
      <c r="B34" s="41"/>
      <c r="C34" s="2"/>
      <c r="D34" s="2"/>
      <c r="E34" s="2"/>
    </row>
    <row r="35" spans="1:7" s="38" customFormat="1" ht="13" x14ac:dyDescent="0.3">
      <c r="A35" s="2"/>
      <c r="B35" s="41" t="s">
        <v>83</v>
      </c>
      <c r="C35" s="114" t="str">
        <f>IF(C33="","",IF(MONTH(C33)&lt;7,"1er semestre ","2è semestre ")&amp;YEAR(C33))</f>
        <v>1er semestre 2015</v>
      </c>
      <c r="D35" s="115"/>
      <c r="E35" s="115"/>
      <c r="G35" s="38" t="s">
        <v>91</v>
      </c>
    </row>
    <row r="36" spans="1:7" s="38" customFormat="1" ht="6" customHeight="1" x14ac:dyDescent="0.3">
      <c r="A36" s="2"/>
      <c r="B36" s="41"/>
      <c r="C36" s="2"/>
      <c r="D36" s="2"/>
      <c r="E36" s="2"/>
    </row>
    <row r="37" spans="1:7" s="38" customFormat="1" ht="13" x14ac:dyDescent="0.3">
      <c r="A37" s="2"/>
      <c r="B37" s="41" t="s">
        <v>118</v>
      </c>
      <c r="C37" s="109">
        <f ca="1">SUMIF(A40:D58,'D kataloge'!D2,C40:C58)</f>
        <v>0</v>
      </c>
      <c r="D37" s="109"/>
      <c r="E37" s="109"/>
      <c r="G37" s="38" t="s">
        <v>120</v>
      </c>
    </row>
    <row r="38" spans="1:7" s="38" customFormat="1" ht="6" customHeight="1" x14ac:dyDescent="0.3">
      <c r="A38" s="2"/>
      <c r="B38" s="41"/>
      <c r="C38" s="2"/>
      <c r="D38" s="2"/>
      <c r="E38" s="2"/>
    </row>
    <row r="39" spans="1:7" s="38" customFormat="1" x14ac:dyDescent="0.25">
      <c r="B39" s="42" t="s">
        <v>92</v>
      </c>
      <c r="C39" s="43" t="s">
        <v>84</v>
      </c>
      <c r="D39" s="42" t="s">
        <v>29</v>
      </c>
      <c r="E39" s="42" t="s">
        <v>85</v>
      </c>
      <c r="G39" s="38" t="s">
        <v>203</v>
      </c>
    </row>
    <row r="40" spans="1:7" s="38" customFormat="1" ht="13" x14ac:dyDescent="0.3">
      <c r="A40" s="52">
        <f>D40</f>
        <v>0</v>
      </c>
      <c r="B40" s="30"/>
      <c r="C40" s="80"/>
      <c r="D40" s="32"/>
      <c r="E40" s="44" t="str">
        <f>IF(C$35="","",C$35)</f>
        <v>1er semestre 2015</v>
      </c>
      <c r="G40" s="38" t="s">
        <v>119</v>
      </c>
    </row>
    <row r="41" spans="1:7" s="38" customFormat="1" x14ac:dyDescent="0.25">
      <c r="A41" s="52">
        <f t="shared" ref="A41:A58" si="0">D41</f>
        <v>0</v>
      </c>
      <c r="B41" s="30"/>
      <c r="C41" s="80"/>
      <c r="D41" s="32"/>
      <c r="E41" s="44" t="str">
        <f>IF(C$35="","",C$35)</f>
        <v>1er semestre 2015</v>
      </c>
    </row>
    <row r="42" spans="1:7" s="38" customFormat="1" x14ac:dyDescent="0.25">
      <c r="A42" s="52">
        <f t="shared" si="0"/>
        <v>0</v>
      </c>
      <c r="B42" s="30"/>
      <c r="C42" s="80"/>
      <c r="D42" s="32"/>
      <c r="E42" s="44" t="str">
        <f t="shared" ref="E42:E57" si="1">IF(C$35="","",C$35)</f>
        <v>1er semestre 2015</v>
      </c>
    </row>
    <row r="43" spans="1:7" s="38" customFormat="1" x14ac:dyDescent="0.25">
      <c r="A43" s="52">
        <f t="shared" si="0"/>
        <v>0</v>
      </c>
      <c r="B43" s="30"/>
      <c r="C43" s="80"/>
      <c r="D43" s="32"/>
      <c r="E43" s="44" t="str">
        <f t="shared" si="1"/>
        <v>1er semestre 2015</v>
      </c>
    </row>
    <row r="44" spans="1:7" s="38" customFormat="1" x14ac:dyDescent="0.25">
      <c r="A44" s="52">
        <f t="shared" si="0"/>
        <v>0</v>
      </c>
      <c r="B44" s="30"/>
      <c r="C44" s="80"/>
      <c r="D44" s="32"/>
      <c r="E44" s="44" t="str">
        <f t="shared" si="1"/>
        <v>1er semestre 2015</v>
      </c>
    </row>
    <row r="45" spans="1:7" s="38" customFormat="1" x14ac:dyDescent="0.25">
      <c r="A45" s="52">
        <f t="shared" si="0"/>
        <v>0</v>
      </c>
      <c r="B45" s="30"/>
      <c r="C45" s="80"/>
      <c r="D45" s="32"/>
      <c r="E45" s="44" t="str">
        <f t="shared" si="1"/>
        <v>1er semestre 2015</v>
      </c>
    </row>
    <row r="46" spans="1:7" s="38" customFormat="1" x14ac:dyDescent="0.25">
      <c r="A46" s="52">
        <f t="shared" si="0"/>
        <v>0</v>
      </c>
      <c r="B46" s="30"/>
      <c r="C46" s="80"/>
      <c r="D46" s="32"/>
      <c r="E46" s="44" t="str">
        <f t="shared" si="1"/>
        <v>1er semestre 2015</v>
      </c>
    </row>
    <row r="47" spans="1:7" s="38" customFormat="1" x14ac:dyDescent="0.25">
      <c r="A47" s="52">
        <f t="shared" si="0"/>
        <v>0</v>
      </c>
      <c r="B47" s="30"/>
      <c r="C47" s="80"/>
      <c r="D47" s="32"/>
      <c r="E47" s="44" t="str">
        <f t="shared" si="1"/>
        <v>1er semestre 2015</v>
      </c>
    </row>
    <row r="48" spans="1:7" s="38" customFormat="1" x14ac:dyDescent="0.25">
      <c r="A48" s="52">
        <f t="shared" si="0"/>
        <v>0</v>
      </c>
      <c r="B48" s="30"/>
      <c r="C48" s="80"/>
      <c r="D48" s="32"/>
      <c r="E48" s="44" t="str">
        <f t="shared" si="1"/>
        <v>1er semestre 2015</v>
      </c>
    </row>
    <row r="49" spans="1:7" s="38" customFormat="1" x14ac:dyDescent="0.25">
      <c r="A49" s="52">
        <f t="shared" si="0"/>
        <v>0</v>
      </c>
      <c r="B49" s="30"/>
      <c r="C49" s="80"/>
      <c r="D49" s="32"/>
      <c r="E49" s="44" t="str">
        <f t="shared" si="1"/>
        <v>1er semestre 2015</v>
      </c>
    </row>
    <row r="50" spans="1:7" s="38" customFormat="1" x14ac:dyDescent="0.25">
      <c r="A50" s="52">
        <f t="shared" si="0"/>
        <v>0</v>
      </c>
      <c r="B50" s="30"/>
      <c r="C50" s="80"/>
      <c r="D50" s="32"/>
      <c r="E50" s="44" t="str">
        <f t="shared" si="1"/>
        <v>1er semestre 2015</v>
      </c>
    </row>
    <row r="51" spans="1:7" s="38" customFormat="1" x14ac:dyDescent="0.25">
      <c r="A51" s="52">
        <f t="shared" si="0"/>
        <v>0</v>
      </c>
      <c r="B51" s="30"/>
      <c r="C51" s="80"/>
      <c r="D51" s="32"/>
      <c r="E51" s="44" t="str">
        <f t="shared" si="1"/>
        <v>1er semestre 2015</v>
      </c>
    </row>
    <row r="52" spans="1:7" s="38" customFormat="1" x14ac:dyDescent="0.25">
      <c r="A52" s="52">
        <f t="shared" si="0"/>
        <v>0</v>
      </c>
      <c r="B52" s="30"/>
      <c r="C52" s="80"/>
      <c r="D52" s="32"/>
      <c r="E52" s="44" t="str">
        <f t="shared" si="1"/>
        <v>1er semestre 2015</v>
      </c>
    </row>
    <row r="53" spans="1:7" s="38" customFormat="1" x14ac:dyDescent="0.25">
      <c r="A53" s="52">
        <f t="shared" si="0"/>
        <v>0</v>
      </c>
      <c r="B53" s="30"/>
      <c r="C53" s="80"/>
      <c r="D53" s="32"/>
      <c r="E53" s="44" t="str">
        <f t="shared" si="1"/>
        <v>1er semestre 2015</v>
      </c>
    </row>
    <row r="54" spans="1:7" s="38" customFormat="1" x14ac:dyDescent="0.25">
      <c r="A54" s="52">
        <f t="shared" si="0"/>
        <v>0</v>
      </c>
      <c r="B54" s="30"/>
      <c r="C54" s="80"/>
      <c r="D54" s="32"/>
      <c r="E54" s="44" t="str">
        <f t="shared" si="1"/>
        <v>1er semestre 2015</v>
      </c>
    </row>
    <row r="55" spans="1:7" s="38" customFormat="1" x14ac:dyDescent="0.25">
      <c r="A55" s="52">
        <f t="shared" si="0"/>
        <v>0</v>
      </c>
      <c r="B55" s="30"/>
      <c r="C55" s="80"/>
      <c r="D55" s="32"/>
      <c r="E55" s="44" t="str">
        <f t="shared" si="1"/>
        <v>1er semestre 2015</v>
      </c>
    </row>
    <row r="56" spans="1:7" s="38" customFormat="1" x14ac:dyDescent="0.25">
      <c r="A56" s="52">
        <f t="shared" si="0"/>
        <v>0</v>
      </c>
      <c r="B56" s="30"/>
      <c r="C56" s="80"/>
      <c r="D56" s="32"/>
      <c r="E56" s="44" t="str">
        <f t="shared" si="1"/>
        <v>1er semestre 2015</v>
      </c>
    </row>
    <row r="57" spans="1:7" s="38" customFormat="1" x14ac:dyDescent="0.25">
      <c r="A57" s="52">
        <f t="shared" si="0"/>
        <v>0</v>
      </c>
      <c r="B57" s="30"/>
      <c r="C57" s="80"/>
      <c r="D57" s="32"/>
      <c r="E57" s="44" t="str">
        <f t="shared" si="1"/>
        <v>1er semestre 2015</v>
      </c>
    </row>
    <row r="58" spans="1:7" s="38" customFormat="1" x14ac:dyDescent="0.25">
      <c r="A58" s="52">
        <f t="shared" si="0"/>
        <v>0</v>
      </c>
      <c r="B58" s="30"/>
      <c r="C58" s="80"/>
      <c r="D58" s="32"/>
      <c r="E58" s="44" t="str">
        <f>IF(C$35="","",C$35)</f>
        <v>1er semestre 2015</v>
      </c>
    </row>
    <row r="59" spans="1:7" s="38" customFormat="1" ht="13" x14ac:dyDescent="0.3">
      <c r="A59" s="2"/>
      <c r="B59" s="41"/>
      <c r="C59" s="81"/>
      <c r="D59" s="2"/>
      <c r="E59" s="2"/>
    </row>
    <row r="60" spans="1:7" s="38" customFormat="1" ht="13" x14ac:dyDescent="0.3">
      <c r="A60" s="39">
        <v>3</v>
      </c>
      <c r="B60" s="39" t="s">
        <v>94</v>
      </c>
      <c r="C60" s="82"/>
      <c r="D60" s="40"/>
      <c r="E60" s="40"/>
    </row>
    <row r="61" spans="1:7" s="38" customFormat="1" ht="6" customHeight="1" x14ac:dyDescent="0.3">
      <c r="A61" s="2"/>
      <c r="B61" s="41"/>
      <c r="C61" s="81"/>
      <c r="D61" s="2"/>
      <c r="E61" s="2"/>
    </row>
    <row r="62" spans="1:7" s="38" customFormat="1" ht="13" x14ac:dyDescent="0.3">
      <c r="A62" s="2"/>
      <c r="B62" s="41" t="s">
        <v>95</v>
      </c>
      <c r="C62" s="83"/>
    </row>
    <row r="63" spans="1:7" s="38" customFormat="1" ht="6" customHeight="1" x14ac:dyDescent="0.3">
      <c r="A63" s="2"/>
      <c r="B63" s="41"/>
      <c r="C63" s="81"/>
      <c r="D63" s="2"/>
      <c r="E63" s="2"/>
    </row>
    <row r="64" spans="1:7" s="38" customFormat="1" x14ac:dyDescent="0.25">
      <c r="B64" s="42" t="s">
        <v>92</v>
      </c>
      <c r="C64" s="84" t="str">
        <f>C39</f>
        <v>Montant [CHF]</v>
      </c>
      <c r="D64" s="42" t="s">
        <v>93</v>
      </c>
      <c r="E64" s="42" t="str">
        <f>E39</f>
        <v>Période</v>
      </c>
      <c r="G64" s="38" t="s">
        <v>96</v>
      </c>
    </row>
    <row r="65" spans="2:7" s="38" customFormat="1" ht="13" x14ac:dyDescent="0.3">
      <c r="B65" s="30"/>
      <c r="C65" s="80"/>
      <c r="D65" s="33"/>
      <c r="E65" s="44" t="str">
        <f>IF(D65="","",IF(MONTH(D65)&lt;7,"1er semestre ","2è semestre ")&amp;YEAR(D65))</f>
        <v/>
      </c>
      <c r="G65" s="38" t="s">
        <v>122</v>
      </c>
    </row>
    <row r="66" spans="2:7" s="38" customFormat="1" x14ac:dyDescent="0.25">
      <c r="B66" s="30"/>
      <c r="C66" s="80"/>
      <c r="D66" s="33"/>
      <c r="E66" s="44" t="str">
        <f t="shared" ref="E66:E129" si="2">IF(D66="","",IF(MONTH(D66)&lt;7,"1er semestre ","2è semestre ")&amp;YEAR(D66))</f>
        <v/>
      </c>
      <c r="G66" s="38" t="s">
        <v>204</v>
      </c>
    </row>
    <row r="67" spans="2:7" s="38" customFormat="1" x14ac:dyDescent="0.25">
      <c r="B67" s="30"/>
      <c r="C67" s="80"/>
      <c r="D67" s="33"/>
      <c r="E67" s="44" t="str">
        <f t="shared" si="2"/>
        <v/>
      </c>
    </row>
    <row r="68" spans="2:7" s="38" customFormat="1" x14ac:dyDescent="0.25">
      <c r="B68" s="30"/>
      <c r="C68" s="80"/>
      <c r="D68" s="33"/>
      <c r="E68" s="44" t="str">
        <f t="shared" si="2"/>
        <v/>
      </c>
    </row>
    <row r="69" spans="2:7" s="38" customFormat="1" x14ac:dyDescent="0.25">
      <c r="B69" s="30"/>
      <c r="C69" s="80"/>
      <c r="D69" s="33"/>
      <c r="E69" s="44" t="str">
        <f t="shared" si="2"/>
        <v/>
      </c>
    </row>
    <row r="70" spans="2:7" s="38" customFormat="1" x14ac:dyDescent="0.25">
      <c r="B70" s="30"/>
      <c r="C70" s="80"/>
      <c r="D70" s="33"/>
      <c r="E70" s="44" t="str">
        <f t="shared" si="2"/>
        <v/>
      </c>
    </row>
    <row r="71" spans="2:7" s="38" customFormat="1" x14ac:dyDescent="0.25">
      <c r="B71" s="30"/>
      <c r="C71" s="80"/>
      <c r="D71" s="33"/>
      <c r="E71" s="44" t="str">
        <f t="shared" si="2"/>
        <v/>
      </c>
    </row>
    <row r="72" spans="2:7" s="38" customFormat="1" x14ac:dyDescent="0.25">
      <c r="B72" s="30"/>
      <c r="C72" s="80"/>
      <c r="D72" s="33"/>
      <c r="E72" s="44" t="str">
        <f t="shared" si="2"/>
        <v/>
      </c>
    </row>
    <row r="73" spans="2:7" s="38" customFormat="1" x14ac:dyDescent="0.25">
      <c r="B73" s="30"/>
      <c r="C73" s="80"/>
      <c r="D73" s="33"/>
      <c r="E73" s="44" t="str">
        <f t="shared" si="2"/>
        <v/>
      </c>
    </row>
    <row r="74" spans="2:7" s="38" customFormat="1" x14ac:dyDescent="0.25">
      <c r="B74" s="30"/>
      <c r="C74" s="80"/>
      <c r="D74" s="33"/>
      <c r="E74" s="44" t="str">
        <f t="shared" si="2"/>
        <v/>
      </c>
    </row>
    <row r="75" spans="2:7" s="38" customFormat="1" x14ac:dyDescent="0.25">
      <c r="B75" s="30"/>
      <c r="C75" s="80"/>
      <c r="D75" s="33"/>
      <c r="E75" s="44" t="str">
        <f t="shared" si="2"/>
        <v/>
      </c>
    </row>
    <row r="76" spans="2:7" s="38" customFormat="1" x14ac:dyDescent="0.25">
      <c r="B76" s="30"/>
      <c r="C76" s="80"/>
      <c r="D76" s="33"/>
      <c r="E76" s="44" t="str">
        <f t="shared" si="2"/>
        <v/>
      </c>
    </row>
    <row r="77" spans="2:7" s="38" customFormat="1" x14ac:dyDescent="0.25">
      <c r="B77" s="30"/>
      <c r="C77" s="80"/>
      <c r="D77" s="33"/>
      <c r="E77" s="44" t="str">
        <f t="shared" si="2"/>
        <v/>
      </c>
    </row>
    <row r="78" spans="2:7" s="38" customFormat="1" x14ac:dyDescent="0.25">
      <c r="B78" s="30"/>
      <c r="C78" s="80"/>
      <c r="D78" s="33"/>
      <c r="E78" s="44" t="str">
        <f t="shared" si="2"/>
        <v/>
      </c>
    </row>
    <row r="79" spans="2:7" s="38" customFormat="1" x14ac:dyDescent="0.25">
      <c r="B79" s="30"/>
      <c r="C79" s="80"/>
      <c r="D79" s="33"/>
      <c r="E79" s="44" t="str">
        <f t="shared" si="2"/>
        <v/>
      </c>
    </row>
    <row r="80" spans="2:7" s="38" customFormat="1" x14ac:dyDescent="0.25">
      <c r="B80" s="30"/>
      <c r="C80" s="80"/>
      <c r="D80" s="33"/>
      <c r="E80" s="44" t="str">
        <f t="shared" si="2"/>
        <v/>
      </c>
    </row>
    <row r="81" spans="2:5" s="38" customFormat="1" x14ac:dyDescent="0.25">
      <c r="B81" s="30"/>
      <c r="C81" s="80"/>
      <c r="D81" s="33"/>
      <c r="E81" s="44" t="str">
        <f t="shared" si="2"/>
        <v/>
      </c>
    </row>
    <row r="82" spans="2:5" s="38" customFormat="1" x14ac:dyDescent="0.25">
      <c r="B82" s="30"/>
      <c r="C82" s="80"/>
      <c r="D82" s="33"/>
      <c r="E82" s="44" t="str">
        <f t="shared" si="2"/>
        <v/>
      </c>
    </row>
    <row r="83" spans="2:5" s="38" customFormat="1" x14ac:dyDescent="0.25">
      <c r="B83" s="30"/>
      <c r="C83" s="80"/>
      <c r="D83" s="33"/>
      <c r="E83" s="44" t="str">
        <f t="shared" si="2"/>
        <v/>
      </c>
    </row>
    <row r="84" spans="2:5" s="38" customFormat="1" x14ac:dyDescent="0.25">
      <c r="B84" s="30"/>
      <c r="C84" s="80"/>
      <c r="D84" s="33"/>
      <c r="E84" s="44" t="str">
        <f t="shared" si="2"/>
        <v/>
      </c>
    </row>
    <row r="85" spans="2:5" s="38" customFormat="1" x14ac:dyDescent="0.25">
      <c r="B85" s="30"/>
      <c r="C85" s="80"/>
      <c r="D85" s="33"/>
      <c r="E85" s="44" t="str">
        <f t="shared" si="2"/>
        <v/>
      </c>
    </row>
    <row r="86" spans="2:5" s="38" customFormat="1" x14ac:dyDescent="0.25">
      <c r="B86" s="30"/>
      <c r="C86" s="80"/>
      <c r="D86" s="33"/>
      <c r="E86" s="44" t="str">
        <f t="shared" si="2"/>
        <v/>
      </c>
    </row>
    <row r="87" spans="2:5" s="38" customFormat="1" x14ac:dyDescent="0.25">
      <c r="B87" s="30"/>
      <c r="C87" s="80"/>
      <c r="D87" s="33"/>
      <c r="E87" s="44" t="str">
        <f t="shared" si="2"/>
        <v/>
      </c>
    </row>
    <row r="88" spans="2:5" s="38" customFormat="1" x14ac:dyDescent="0.25">
      <c r="B88" s="30"/>
      <c r="C88" s="80"/>
      <c r="D88" s="33"/>
      <c r="E88" s="44" t="str">
        <f t="shared" si="2"/>
        <v/>
      </c>
    </row>
    <row r="89" spans="2:5" s="38" customFormat="1" x14ac:dyDescent="0.25">
      <c r="B89" s="30"/>
      <c r="C89" s="80"/>
      <c r="D89" s="33"/>
      <c r="E89" s="44" t="str">
        <f t="shared" si="2"/>
        <v/>
      </c>
    </row>
    <row r="90" spans="2:5" s="38" customFormat="1" x14ac:dyDescent="0.25">
      <c r="B90" s="30"/>
      <c r="C90" s="80"/>
      <c r="D90" s="33"/>
      <c r="E90" s="44" t="str">
        <f t="shared" si="2"/>
        <v/>
      </c>
    </row>
    <row r="91" spans="2:5" s="38" customFormat="1" x14ac:dyDescent="0.25">
      <c r="B91" s="30"/>
      <c r="C91" s="80"/>
      <c r="D91" s="33"/>
      <c r="E91" s="44" t="str">
        <f t="shared" si="2"/>
        <v/>
      </c>
    </row>
    <row r="92" spans="2:5" s="38" customFormat="1" x14ac:dyDescent="0.25">
      <c r="B92" s="30"/>
      <c r="C92" s="80"/>
      <c r="D92" s="33"/>
      <c r="E92" s="44" t="str">
        <f t="shared" si="2"/>
        <v/>
      </c>
    </row>
    <row r="93" spans="2:5" s="38" customFormat="1" x14ac:dyDescent="0.25">
      <c r="B93" s="30"/>
      <c r="C93" s="80"/>
      <c r="D93" s="33"/>
      <c r="E93" s="44" t="str">
        <f t="shared" si="2"/>
        <v/>
      </c>
    </row>
    <row r="94" spans="2:5" s="38" customFormat="1" x14ac:dyDescent="0.25">
      <c r="B94" s="30"/>
      <c r="C94" s="80"/>
      <c r="D94" s="33"/>
      <c r="E94" s="44" t="str">
        <f t="shared" si="2"/>
        <v/>
      </c>
    </row>
    <row r="95" spans="2:5" s="38" customFormat="1" x14ac:dyDescent="0.25">
      <c r="B95" s="30"/>
      <c r="C95" s="80"/>
      <c r="D95" s="33"/>
      <c r="E95" s="44" t="str">
        <f t="shared" si="2"/>
        <v/>
      </c>
    </row>
    <row r="96" spans="2:5" s="38" customFormat="1" x14ac:dyDescent="0.25">
      <c r="B96" s="30"/>
      <c r="C96" s="80"/>
      <c r="D96" s="33"/>
      <c r="E96" s="44" t="str">
        <f t="shared" si="2"/>
        <v/>
      </c>
    </row>
    <row r="97" spans="2:5" s="38" customFormat="1" x14ac:dyDescent="0.25">
      <c r="B97" s="30"/>
      <c r="C97" s="80"/>
      <c r="D97" s="33"/>
      <c r="E97" s="44" t="str">
        <f t="shared" si="2"/>
        <v/>
      </c>
    </row>
    <row r="98" spans="2:5" s="38" customFormat="1" x14ac:dyDescent="0.25">
      <c r="B98" s="30"/>
      <c r="C98" s="80"/>
      <c r="D98" s="33"/>
      <c r="E98" s="44" t="str">
        <f t="shared" si="2"/>
        <v/>
      </c>
    </row>
    <row r="99" spans="2:5" s="38" customFormat="1" x14ac:dyDescent="0.25">
      <c r="B99" s="30"/>
      <c r="C99" s="80"/>
      <c r="D99" s="33"/>
      <c r="E99" s="44" t="str">
        <f t="shared" si="2"/>
        <v/>
      </c>
    </row>
    <row r="100" spans="2:5" s="38" customFormat="1" x14ac:dyDescent="0.25">
      <c r="B100" s="30"/>
      <c r="C100" s="80"/>
      <c r="D100" s="33"/>
      <c r="E100" s="44" t="str">
        <f t="shared" si="2"/>
        <v/>
      </c>
    </row>
    <row r="101" spans="2:5" s="38" customFormat="1" x14ac:dyDescent="0.25">
      <c r="B101" s="30"/>
      <c r="C101" s="80"/>
      <c r="D101" s="33"/>
      <c r="E101" s="44" t="str">
        <f t="shared" si="2"/>
        <v/>
      </c>
    </row>
    <row r="102" spans="2:5" s="38" customFormat="1" x14ac:dyDescent="0.25">
      <c r="B102" s="30"/>
      <c r="C102" s="80"/>
      <c r="D102" s="33"/>
      <c r="E102" s="44" t="str">
        <f t="shared" si="2"/>
        <v/>
      </c>
    </row>
    <row r="103" spans="2:5" s="38" customFormat="1" x14ac:dyDescent="0.25">
      <c r="B103" s="30"/>
      <c r="C103" s="80"/>
      <c r="D103" s="33"/>
      <c r="E103" s="44" t="str">
        <f t="shared" si="2"/>
        <v/>
      </c>
    </row>
    <row r="104" spans="2:5" s="38" customFormat="1" x14ac:dyDescent="0.25">
      <c r="B104" s="30"/>
      <c r="C104" s="80"/>
      <c r="D104" s="33"/>
      <c r="E104" s="44" t="str">
        <f t="shared" si="2"/>
        <v/>
      </c>
    </row>
    <row r="105" spans="2:5" s="38" customFormat="1" x14ac:dyDescent="0.25">
      <c r="B105" s="30"/>
      <c r="C105" s="80"/>
      <c r="D105" s="33"/>
      <c r="E105" s="44" t="str">
        <f t="shared" si="2"/>
        <v/>
      </c>
    </row>
    <row r="106" spans="2:5" s="38" customFormat="1" x14ac:dyDescent="0.25">
      <c r="B106" s="30"/>
      <c r="C106" s="80"/>
      <c r="D106" s="33"/>
      <c r="E106" s="44" t="str">
        <f t="shared" si="2"/>
        <v/>
      </c>
    </row>
    <row r="107" spans="2:5" s="38" customFormat="1" x14ac:dyDescent="0.25">
      <c r="B107" s="30"/>
      <c r="C107" s="80"/>
      <c r="D107" s="33"/>
      <c r="E107" s="44" t="str">
        <f t="shared" si="2"/>
        <v/>
      </c>
    </row>
    <row r="108" spans="2:5" s="38" customFormat="1" x14ac:dyDescent="0.25">
      <c r="B108" s="30"/>
      <c r="C108" s="80"/>
      <c r="D108" s="33"/>
      <c r="E108" s="44" t="str">
        <f t="shared" si="2"/>
        <v/>
      </c>
    </row>
    <row r="109" spans="2:5" s="38" customFormat="1" x14ac:dyDescent="0.25">
      <c r="B109" s="30"/>
      <c r="C109" s="80"/>
      <c r="D109" s="33"/>
      <c r="E109" s="44" t="str">
        <f t="shared" si="2"/>
        <v/>
      </c>
    </row>
    <row r="110" spans="2:5" s="38" customFormat="1" x14ac:dyDescent="0.25">
      <c r="B110" s="30"/>
      <c r="C110" s="80"/>
      <c r="D110" s="33"/>
      <c r="E110" s="44" t="str">
        <f t="shared" si="2"/>
        <v/>
      </c>
    </row>
    <row r="111" spans="2:5" s="38" customFormat="1" x14ac:dyDescent="0.25">
      <c r="B111" s="30"/>
      <c r="C111" s="80"/>
      <c r="D111" s="33"/>
      <c r="E111" s="44" t="str">
        <f t="shared" si="2"/>
        <v/>
      </c>
    </row>
    <row r="112" spans="2:5" s="38" customFormat="1" x14ac:dyDescent="0.25">
      <c r="B112" s="30"/>
      <c r="C112" s="80"/>
      <c r="D112" s="33"/>
      <c r="E112" s="44" t="str">
        <f t="shared" si="2"/>
        <v/>
      </c>
    </row>
    <row r="113" spans="2:5" s="38" customFormat="1" x14ac:dyDescent="0.25">
      <c r="B113" s="30"/>
      <c r="C113" s="80"/>
      <c r="D113" s="33"/>
      <c r="E113" s="44" t="str">
        <f t="shared" si="2"/>
        <v/>
      </c>
    </row>
    <row r="114" spans="2:5" s="38" customFormat="1" x14ac:dyDescent="0.25">
      <c r="B114" s="30"/>
      <c r="C114" s="80"/>
      <c r="D114" s="33"/>
      <c r="E114" s="44" t="str">
        <f t="shared" si="2"/>
        <v/>
      </c>
    </row>
    <row r="115" spans="2:5" s="38" customFormat="1" x14ac:dyDescent="0.25">
      <c r="B115" s="30"/>
      <c r="C115" s="80"/>
      <c r="D115" s="33"/>
      <c r="E115" s="44" t="str">
        <f t="shared" si="2"/>
        <v/>
      </c>
    </row>
    <row r="116" spans="2:5" s="38" customFormat="1" x14ac:dyDescent="0.25">
      <c r="B116" s="30"/>
      <c r="C116" s="80"/>
      <c r="D116" s="33"/>
      <c r="E116" s="44" t="str">
        <f t="shared" si="2"/>
        <v/>
      </c>
    </row>
    <row r="117" spans="2:5" s="38" customFormat="1" x14ac:dyDescent="0.25">
      <c r="B117" s="30"/>
      <c r="C117" s="80"/>
      <c r="D117" s="33"/>
      <c r="E117" s="44" t="str">
        <f t="shared" si="2"/>
        <v/>
      </c>
    </row>
    <row r="118" spans="2:5" s="38" customFormat="1" x14ac:dyDescent="0.25">
      <c r="B118" s="30"/>
      <c r="C118" s="80"/>
      <c r="D118" s="33"/>
      <c r="E118" s="44" t="str">
        <f t="shared" si="2"/>
        <v/>
      </c>
    </row>
    <row r="119" spans="2:5" s="38" customFormat="1" x14ac:dyDescent="0.25">
      <c r="B119" s="30"/>
      <c r="C119" s="80"/>
      <c r="D119" s="33"/>
      <c r="E119" s="44" t="str">
        <f t="shared" si="2"/>
        <v/>
      </c>
    </row>
    <row r="120" spans="2:5" s="38" customFormat="1" x14ac:dyDescent="0.25">
      <c r="B120" s="30"/>
      <c r="C120" s="80"/>
      <c r="D120" s="33"/>
      <c r="E120" s="44" t="str">
        <f t="shared" si="2"/>
        <v/>
      </c>
    </row>
    <row r="121" spans="2:5" s="38" customFormat="1" x14ac:dyDescent="0.25">
      <c r="B121" s="30"/>
      <c r="C121" s="80"/>
      <c r="D121" s="33"/>
      <c r="E121" s="44" t="str">
        <f t="shared" si="2"/>
        <v/>
      </c>
    </row>
    <row r="122" spans="2:5" s="38" customFormat="1" x14ac:dyDescent="0.25">
      <c r="B122" s="30"/>
      <c r="C122" s="80"/>
      <c r="D122" s="33"/>
      <c r="E122" s="44" t="str">
        <f t="shared" si="2"/>
        <v/>
      </c>
    </row>
    <row r="123" spans="2:5" s="38" customFormat="1" x14ac:dyDescent="0.25">
      <c r="B123" s="30"/>
      <c r="C123" s="80"/>
      <c r="D123" s="33"/>
      <c r="E123" s="44" t="str">
        <f t="shared" si="2"/>
        <v/>
      </c>
    </row>
    <row r="124" spans="2:5" s="38" customFormat="1" x14ac:dyDescent="0.25">
      <c r="B124" s="30"/>
      <c r="C124" s="80"/>
      <c r="D124" s="33"/>
      <c r="E124" s="44" t="str">
        <f t="shared" si="2"/>
        <v/>
      </c>
    </row>
    <row r="125" spans="2:5" s="38" customFormat="1" x14ac:dyDescent="0.25">
      <c r="B125" s="30"/>
      <c r="C125" s="80"/>
      <c r="D125" s="33"/>
      <c r="E125" s="44" t="str">
        <f t="shared" si="2"/>
        <v/>
      </c>
    </row>
    <row r="126" spans="2:5" s="38" customFormat="1" x14ac:dyDescent="0.25">
      <c r="B126" s="30"/>
      <c r="C126" s="80"/>
      <c r="D126" s="33"/>
      <c r="E126" s="44" t="str">
        <f t="shared" si="2"/>
        <v/>
      </c>
    </row>
    <row r="127" spans="2:5" s="38" customFormat="1" x14ac:dyDescent="0.25">
      <c r="B127" s="30"/>
      <c r="C127" s="80"/>
      <c r="D127" s="33"/>
      <c r="E127" s="44" t="str">
        <f t="shared" si="2"/>
        <v/>
      </c>
    </row>
    <row r="128" spans="2:5" s="38" customFormat="1" x14ac:dyDescent="0.25">
      <c r="B128" s="30"/>
      <c r="C128" s="80"/>
      <c r="D128" s="33"/>
      <c r="E128" s="44" t="str">
        <f t="shared" si="2"/>
        <v/>
      </c>
    </row>
    <row r="129" spans="2:5" s="38" customFormat="1" x14ac:dyDescent="0.25">
      <c r="B129" s="30"/>
      <c r="C129" s="80"/>
      <c r="D129" s="33"/>
      <c r="E129" s="44" t="str">
        <f t="shared" si="2"/>
        <v/>
      </c>
    </row>
    <row r="130" spans="2:5" s="38" customFormat="1" x14ac:dyDescent="0.25">
      <c r="B130" s="30"/>
      <c r="C130" s="80"/>
      <c r="D130" s="33"/>
      <c r="E130" s="44" t="str">
        <f t="shared" ref="E130:E193" si="3">IF(D130="","",IF(MONTH(D130)&lt;7,"1er semestre ","2è semestre ")&amp;YEAR(D130))</f>
        <v/>
      </c>
    </row>
    <row r="131" spans="2:5" s="38" customFormat="1" x14ac:dyDescent="0.25">
      <c r="B131" s="30"/>
      <c r="C131" s="80"/>
      <c r="D131" s="33"/>
      <c r="E131" s="44" t="str">
        <f t="shared" si="3"/>
        <v/>
      </c>
    </row>
    <row r="132" spans="2:5" s="38" customFormat="1" x14ac:dyDescent="0.25">
      <c r="B132" s="30"/>
      <c r="C132" s="80"/>
      <c r="D132" s="33"/>
      <c r="E132" s="44" t="str">
        <f t="shared" si="3"/>
        <v/>
      </c>
    </row>
    <row r="133" spans="2:5" s="38" customFormat="1" x14ac:dyDescent="0.25">
      <c r="B133" s="30"/>
      <c r="C133" s="80"/>
      <c r="D133" s="33"/>
      <c r="E133" s="44" t="str">
        <f t="shared" si="3"/>
        <v/>
      </c>
    </row>
    <row r="134" spans="2:5" s="38" customFormat="1" x14ac:dyDescent="0.25">
      <c r="B134" s="30"/>
      <c r="C134" s="80"/>
      <c r="D134" s="33"/>
      <c r="E134" s="44" t="str">
        <f t="shared" si="3"/>
        <v/>
      </c>
    </row>
    <row r="135" spans="2:5" s="38" customFormat="1" x14ac:dyDescent="0.25">
      <c r="B135" s="30"/>
      <c r="C135" s="80"/>
      <c r="D135" s="33"/>
      <c r="E135" s="44" t="str">
        <f t="shared" si="3"/>
        <v/>
      </c>
    </row>
    <row r="136" spans="2:5" s="38" customFormat="1" x14ac:dyDescent="0.25">
      <c r="B136" s="30"/>
      <c r="C136" s="80"/>
      <c r="D136" s="33"/>
      <c r="E136" s="44" t="str">
        <f t="shared" si="3"/>
        <v/>
      </c>
    </row>
    <row r="137" spans="2:5" s="38" customFormat="1" x14ac:dyDescent="0.25">
      <c r="B137" s="30"/>
      <c r="C137" s="80"/>
      <c r="D137" s="33"/>
      <c r="E137" s="44" t="str">
        <f t="shared" si="3"/>
        <v/>
      </c>
    </row>
    <row r="138" spans="2:5" s="38" customFormat="1" x14ac:dyDescent="0.25">
      <c r="B138" s="30"/>
      <c r="C138" s="80"/>
      <c r="D138" s="33"/>
      <c r="E138" s="44" t="str">
        <f t="shared" si="3"/>
        <v/>
      </c>
    </row>
    <row r="139" spans="2:5" s="38" customFormat="1" x14ac:dyDescent="0.25">
      <c r="B139" s="30"/>
      <c r="C139" s="80"/>
      <c r="D139" s="33"/>
      <c r="E139" s="44" t="str">
        <f t="shared" si="3"/>
        <v/>
      </c>
    </row>
    <row r="140" spans="2:5" s="38" customFormat="1" x14ac:dyDescent="0.25">
      <c r="B140" s="30"/>
      <c r="C140" s="80"/>
      <c r="D140" s="33"/>
      <c r="E140" s="44" t="str">
        <f t="shared" si="3"/>
        <v/>
      </c>
    </row>
    <row r="141" spans="2:5" s="38" customFormat="1" x14ac:dyDescent="0.25">
      <c r="B141" s="30"/>
      <c r="C141" s="80"/>
      <c r="D141" s="33"/>
      <c r="E141" s="44" t="str">
        <f t="shared" si="3"/>
        <v/>
      </c>
    </row>
    <row r="142" spans="2:5" s="38" customFormat="1" x14ac:dyDescent="0.25">
      <c r="B142" s="30"/>
      <c r="C142" s="80"/>
      <c r="D142" s="33"/>
      <c r="E142" s="44" t="str">
        <f t="shared" si="3"/>
        <v/>
      </c>
    </row>
    <row r="143" spans="2:5" s="38" customFormat="1" x14ac:dyDescent="0.25">
      <c r="B143" s="30"/>
      <c r="C143" s="80"/>
      <c r="D143" s="33"/>
      <c r="E143" s="44" t="str">
        <f t="shared" si="3"/>
        <v/>
      </c>
    </row>
    <row r="144" spans="2:5" s="38" customFormat="1" x14ac:dyDescent="0.25">
      <c r="B144" s="30"/>
      <c r="C144" s="80"/>
      <c r="D144" s="33"/>
      <c r="E144" s="44" t="str">
        <f t="shared" si="3"/>
        <v/>
      </c>
    </row>
    <row r="145" spans="2:5" s="38" customFormat="1" x14ac:dyDescent="0.25">
      <c r="B145" s="30"/>
      <c r="C145" s="80"/>
      <c r="D145" s="33"/>
      <c r="E145" s="44" t="str">
        <f t="shared" si="3"/>
        <v/>
      </c>
    </row>
    <row r="146" spans="2:5" s="38" customFormat="1" x14ac:dyDescent="0.25">
      <c r="B146" s="30"/>
      <c r="C146" s="80"/>
      <c r="D146" s="33"/>
      <c r="E146" s="44" t="str">
        <f t="shared" si="3"/>
        <v/>
      </c>
    </row>
    <row r="147" spans="2:5" s="38" customFormat="1" x14ac:dyDescent="0.25">
      <c r="B147" s="30"/>
      <c r="C147" s="80"/>
      <c r="D147" s="33"/>
      <c r="E147" s="44" t="str">
        <f t="shared" si="3"/>
        <v/>
      </c>
    </row>
    <row r="148" spans="2:5" s="38" customFormat="1" x14ac:dyDescent="0.25">
      <c r="B148" s="30"/>
      <c r="C148" s="80"/>
      <c r="D148" s="33"/>
      <c r="E148" s="44" t="str">
        <f t="shared" si="3"/>
        <v/>
      </c>
    </row>
    <row r="149" spans="2:5" s="38" customFormat="1" x14ac:dyDescent="0.25">
      <c r="B149" s="30"/>
      <c r="C149" s="80"/>
      <c r="D149" s="33"/>
      <c r="E149" s="44" t="str">
        <f t="shared" si="3"/>
        <v/>
      </c>
    </row>
    <row r="150" spans="2:5" s="38" customFormat="1" x14ac:dyDescent="0.25">
      <c r="B150" s="30"/>
      <c r="C150" s="80"/>
      <c r="D150" s="33"/>
      <c r="E150" s="44" t="str">
        <f t="shared" si="3"/>
        <v/>
      </c>
    </row>
    <row r="151" spans="2:5" s="38" customFormat="1" x14ac:dyDescent="0.25">
      <c r="B151" s="30"/>
      <c r="C151" s="80"/>
      <c r="D151" s="33"/>
      <c r="E151" s="44" t="str">
        <f t="shared" si="3"/>
        <v/>
      </c>
    </row>
    <row r="152" spans="2:5" s="38" customFormat="1" x14ac:dyDescent="0.25">
      <c r="B152" s="30"/>
      <c r="C152" s="80"/>
      <c r="D152" s="33"/>
      <c r="E152" s="44" t="str">
        <f t="shared" si="3"/>
        <v/>
      </c>
    </row>
    <row r="153" spans="2:5" s="38" customFormat="1" x14ac:dyDescent="0.25">
      <c r="B153" s="30"/>
      <c r="C153" s="80"/>
      <c r="D153" s="33"/>
      <c r="E153" s="44" t="str">
        <f t="shared" si="3"/>
        <v/>
      </c>
    </row>
    <row r="154" spans="2:5" s="38" customFormat="1" x14ac:dyDescent="0.25">
      <c r="B154" s="30"/>
      <c r="C154" s="80"/>
      <c r="D154" s="33"/>
      <c r="E154" s="44" t="str">
        <f t="shared" si="3"/>
        <v/>
      </c>
    </row>
    <row r="155" spans="2:5" s="38" customFormat="1" x14ac:dyDescent="0.25">
      <c r="B155" s="30"/>
      <c r="C155" s="80"/>
      <c r="D155" s="33"/>
      <c r="E155" s="44" t="str">
        <f t="shared" si="3"/>
        <v/>
      </c>
    </row>
    <row r="156" spans="2:5" s="38" customFormat="1" x14ac:dyDescent="0.25">
      <c r="B156" s="30"/>
      <c r="C156" s="80"/>
      <c r="D156" s="33"/>
      <c r="E156" s="44" t="str">
        <f t="shared" si="3"/>
        <v/>
      </c>
    </row>
    <row r="157" spans="2:5" s="38" customFormat="1" x14ac:dyDescent="0.25">
      <c r="B157" s="30"/>
      <c r="C157" s="80"/>
      <c r="D157" s="33"/>
      <c r="E157" s="44" t="str">
        <f t="shared" si="3"/>
        <v/>
      </c>
    </row>
    <row r="158" spans="2:5" s="38" customFormat="1" x14ac:dyDescent="0.25">
      <c r="B158" s="30"/>
      <c r="C158" s="80"/>
      <c r="D158" s="33"/>
      <c r="E158" s="44" t="str">
        <f t="shared" si="3"/>
        <v/>
      </c>
    </row>
    <row r="159" spans="2:5" s="38" customFormat="1" x14ac:dyDescent="0.25">
      <c r="B159" s="30"/>
      <c r="C159" s="80"/>
      <c r="D159" s="33"/>
      <c r="E159" s="44" t="str">
        <f t="shared" si="3"/>
        <v/>
      </c>
    </row>
    <row r="160" spans="2:5" s="38" customFormat="1" x14ac:dyDescent="0.25">
      <c r="B160" s="30"/>
      <c r="C160" s="80"/>
      <c r="D160" s="33"/>
      <c r="E160" s="44" t="str">
        <f t="shared" si="3"/>
        <v/>
      </c>
    </row>
    <row r="161" spans="2:5" s="38" customFormat="1" x14ac:dyDescent="0.25">
      <c r="B161" s="30"/>
      <c r="C161" s="80"/>
      <c r="D161" s="33"/>
      <c r="E161" s="44" t="str">
        <f t="shared" si="3"/>
        <v/>
      </c>
    </row>
    <row r="162" spans="2:5" s="38" customFormat="1" x14ac:dyDescent="0.25">
      <c r="B162" s="30"/>
      <c r="C162" s="80"/>
      <c r="D162" s="33"/>
      <c r="E162" s="44" t="str">
        <f t="shared" si="3"/>
        <v/>
      </c>
    </row>
    <row r="163" spans="2:5" s="38" customFormat="1" x14ac:dyDescent="0.25">
      <c r="B163" s="30"/>
      <c r="C163" s="80"/>
      <c r="D163" s="33"/>
      <c r="E163" s="44" t="str">
        <f t="shared" si="3"/>
        <v/>
      </c>
    </row>
    <row r="164" spans="2:5" s="38" customFormat="1" x14ac:dyDescent="0.25">
      <c r="B164" s="30"/>
      <c r="C164" s="80"/>
      <c r="D164" s="33"/>
      <c r="E164" s="44" t="str">
        <f t="shared" si="3"/>
        <v/>
      </c>
    </row>
    <row r="165" spans="2:5" s="38" customFormat="1" x14ac:dyDescent="0.25">
      <c r="B165" s="30"/>
      <c r="C165" s="80"/>
      <c r="D165" s="33"/>
      <c r="E165" s="44" t="str">
        <f t="shared" si="3"/>
        <v/>
      </c>
    </row>
    <row r="166" spans="2:5" s="38" customFormat="1" x14ac:dyDescent="0.25">
      <c r="B166" s="30"/>
      <c r="C166" s="80"/>
      <c r="D166" s="33"/>
      <c r="E166" s="44" t="str">
        <f t="shared" si="3"/>
        <v/>
      </c>
    </row>
    <row r="167" spans="2:5" s="38" customFormat="1" x14ac:dyDescent="0.25">
      <c r="B167" s="30"/>
      <c r="C167" s="80"/>
      <c r="D167" s="33"/>
      <c r="E167" s="44" t="str">
        <f t="shared" si="3"/>
        <v/>
      </c>
    </row>
    <row r="168" spans="2:5" s="38" customFormat="1" x14ac:dyDescent="0.25">
      <c r="B168" s="30"/>
      <c r="C168" s="80"/>
      <c r="D168" s="33"/>
      <c r="E168" s="44" t="str">
        <f t="shared" si="3"/>
        <v/>
      </c>
    </row>
    <row r="169" spans="2:5" s="38" customFormat="1" x14ac:dyDescent="0.25">
      <c r="B169" s="30"/>
      <c r="C169" s="80"/>
      <c r="D169" s="33"/>
      <c r="E169" s="44" t="str">
        <f t="shared" si="3"/>
        <v/>
      </c>
    </row>
    <row r="170" spans="2:5" s="38" customFormat="1" x14ac:dyDescent="0.25">
      <c r="B170" s="30"/>
      <c r="C170" s="80"/>
      <c r="D170" s="33"/>
      <c r="E170" s="44" t="str">
        <f t="shared" si="3"/>
        <v/>
      </c>
    </row>
    <row r="171" spans="2:5" s="38" customFormat="1" x14ac:dyDescent="0.25">
      <c r="B171" s="30"/>
      <c r="C171" s="80"/>
      <c r="D171" s="33"/>
      <c r="E171" s="44" t="str">
        <f t="shared" si="3"/>
        <v/>
      </c>
    </row>
    <row r="172" spans="2:5" s="38" customFormat="1" x14ac:dyDescent="0.25">
      <c r="B172" s="30"/>
      <c r="C172" s="80"/>
      <c r="D172" s="33"/>
      <c r="E172" s="44" t="str">
        <f t="shared" si="3"/>
        <v/>
      </c>
    </row>
    <row r="173" spans="2:5" s="38" customFormat="1" x14ac:dyDescent="0.25">
      <c r="B173" s="30"/>
      <c r="C173" s="80"/>
      <c r="D173" s="33"/>
      <c r="E173" s="44" t="str">
        <f t="shared" si="3"/>
        <v/>
      </c>
    </row>
    <row r="174" spans="2:5" s="38" customFormat="1" x14ac:dyDescent="0.25">
      <c r="B174" s="30"/>
      <c r="C174" s="80"/>
      <c r="D174" s="33"/>
      <c r="E174" s="44" t="str">
        <f t="shared" si="3"/>
        <v/>
      </c>
    </row>
    <row r="175" spans="2:5" s="38" customFormat="1" x14ac:dyDescent="0.25">
      <c r="B175" s="30"/>
      <c r="C175" s="80"/>
      <c r="D175" s="33"/>
      <c r="E175" s="44" t="str">
        <f t="shared" si="3"/>
        <v/>
      </c>
    </row>
    <row r="176" spans="2:5" s="38" customFormat="1" x14ac:dyDescent="0.25">
      <c r="B176" s="30"/>
      <c r="C176" s="80"/>
      <c r="D176" s="33"/>
      <c r="E176" s="44" t="str">
        <f t="shared" si="3"/>
        <v/>
      </c>
    </row>
    <row r="177" spans="2:5" s="38" customFormat="1" x14ac:dyDescent="0.25">
      <c r="B177" s="30"/>
      <c r="C177" s="80"/>
      <c r="D177" s="33"/>
      <c r="E177" s="44" t="str">
        <f t="shared" si="3"/>
        <v/>
      </c>
    </row>
    <row r="178" spans="2:5" s="38" customFormat="1" x14ac:dyDescent="0.25">
      <c r="B178" s="30"/>
      <c r="C178" s="80"/>
      <c r="D178" s="33"/>
      <c r="E178" s="44" t="str">
        <f t="shared" si="3"/>
        <v/>
      </c>
    </row>
    <row r="179" spans="2:5" s="38" customFormat="1" x14ac:dyDescent="0.25">
      <c r="B179" s="30"/>
      <c r="C179" s="80"/>
      <c r="D179" s="33"/>
      <c r="E179" s="44" t="str">
        <f t="shared" si="3"/>
        <v/>
      </c>
    </row>
    <row r="180" spans="2:5" s="38" customFormat="1" x14ac:dyDescent="0.25">
      <c r="B180" s="30"/>
      <c r="C180" s="80"/>
      <c r="D180" s="33"/>
      <c r="E180" s="44" t="str">
        <f t="shared" si="3"/>
        <v/>
      </c>
    </row>
    <row r="181" spans="2:5" s="38" customFormat="1" x14ac:dyDescent="0.25">
      <c r="B181" s="30"/>
      <c r="C181" s="80"/>
      <c r="D181" s="33"/>
      <c r="E181" s="44" t="str">
        <f t="shared" si="3"/>
        <v/>
      </c>
    </row>
    <row r="182" spans="2:5" s="38" customFormat="1" x14ac:dyDescent="0.25">
      <c r="B182" s="30"/>
      <c r="C182" s="80"/>
      <c r="D182" s="33"/>
      <c r="E182" s="44" t="str">
        <f t="shared" si="3"/>
        <v/>
      </c>
    </row>
    <row r="183" spans="2:5" s="38" customFormat="1" x14ac:dyDescent="0.25">
      <c r="B183" s="30"/>
      <c r="C183" s="80"/>
      <c r="D183" s="33"/>
      <c r="E183" s="44" t="str">
        <f t="shared" si="3"/>
        <v/>
      </c>
    </row>
    <row r="184" spans="2:5" s="38" customFormat="1" x14ac:dyDescent="0.25">
      <c r="B184" s="30"/>
      <c r="C184" s="80"/>
      <c r="D184" s="33"/>
      <c r="E184" s="44" t="str">
        <f t="shared" si="3"/>
        <v/>
      </c>
    </row>
    <row r="185" spans="2:5" s="38" customFormat="1" x14ac:dyDescent="0.25">
      <c r="B185" s="30"/>
      <c r="C185" s="80"/>
      <c r="D185" s="33"/>
      <c r="E185" s="44" t="str">
        <f t="shared" si="3"/>
        <v/>
      </c>
    </row>
    <row r="186" spans="2:5" s="38" customFormat="1" x14ac:dyDescent="0.25">
      <c r="B186" s="30"/>
      <c r="C186" s="80"/>
      <c r="D186" s="33"/>
      <c r="E186" s="44" t="str">
        <f t="shared" si="3"/>
        <v/>
      </c>
    </row>
    <row r="187" spans="2:5" s="38" customFormat="1" x14ac:dyDescent="0.25">
      <c r="B187" s="30"/>
      <c r="C187" s="80"/>
      <c r="D187" s="33"/>
      <c r="E187" s="44" t="str">
        <f t="shared" si="3"/>
        <v/>
      </c>
    </row>
    <row r="188" spans="2:5" s="38" customFormat="1" x14ac:dyDescent="0.25">
      <c r="B188" s="30"/>
      <c r="C188" s="80"/>
      <c r="D188" s="33"/>
      <c r="E188" s="44" t="str">
        <f t="shared" si="3"/>
        <v/>
      </c>
    </row>
    <row r="189" spans="2:5" s="38" customFormat="1" x14ac:dyDescent="0.25">
      <c r="B189" s="30"/>
      <c r="C189" s="80"/>
      <c r="D189" s="33"/>
      <c r="E189" s="44" t="str">
        <f t="shared" si="3"/>
        <v/>
      </c>
    </row>
    <row r="190" spans="2:5" s="38" customFormat="1" x14ac:dyDescent="0.25">
      <c r="B190" s="30"/>
      <c r="C190" s="80"/>
      <c r="D190" s="33"/>
      <c r="E190" s="44" t="str">
        <f t="shared" si="3"/>
        <v/>
      </c>
    </row>
    <row r="191" spans="2:5" s="38" customFormat="1" x14ac:dyDescent="0.25">
      <c r="B191" s="30"/>
      <c r="C191" s="80"/>
      <c r="D191" s="33"/>
      <c r="E191" s="44" t="str">
        <f t="shared" si="3"/>
        <v/>
      </c>
    </row>
    <row r="192" spans="2:5" s="38" customFormat="1" x14ac:dyDescent="0.25">
      <c r="B192" s="30"/>
      <c r="C192" s="80"/>
      <c r="D192" s="33"/>
      <c r="E192" s="44" t="str">
        <f t="shared" si="3"/>
        <v/>
      </c>
    </row>
    <row r="193" spans="2:5" s="38" customFormat="1" x14ac:dyDescent="0.25">
      <c r="B193" s="30"/>
      <c r="C193" s="80"/>
      <c r="D193" s="33"/>
      <c r="E193" s="44" t="str">
        <f t="shared" si="3"/>
        <v/>
      </c>
    </row>
    <row r="194" spans="2:5" s="38" customFormat="1" x14ac:dyDescent="0.25">
      <c r="B194" s="30"/>
      <c r="C194" s="80"/>
      <c r="D194" s="33"/>
      <c r="E194" s="44" t="str">
        <f t="shared" ref="E194:E248" si="4">IF(D194="","",IF(MONTH(D194)&lt;7,"1er semestre ","2è semestre ")&amp;YEAR(D194))</f>
        <v/>
      </c>
    </row>
    <row r="195" spans="2:5" s="38" customFormat="1" x14ac:dyDescent="0.25">
      <c r="B195" s="30"/>
      <c r="C195" s="80"/>
      <c r="D195" s="33"/>
      <c r="E195" s="44" t="str">
        <f t="shared" si="4"/>
        <v/>
      </c>
    </row>
    <row r="196" spans="2:5" s="38" customFormat="1" x14ac:dyDescent="0.25">
      <c r="B196" s="30"/>
      <c r="C196" s="80"/>
      <c r="D196" s="33"/>
      <c r="E196" s="44" t="str">
        <f t="shared" si="4"/>
        <v/>
      </c>
    </row>
    <row r="197" spans="2:5" s="38" customFormat="1" x14ac:dyDescent="0.25">
      <c r="B197" s="30"/>
      <c r="C197" s="80"/>
      <c r="D197" s="33"/>
      <c r="E197" s="44" t="str">
        <f t="shared" si="4"/>
        <v/>
      </c>
    </row>
    <row r="198" spans="2:5" s="38" customFormat="1" x14ac:dyDescent="0.25">
      <c r="B198" s="30"/>
      <c r="C198" s="80"/>
      <c r="D198" s="33"/>
      <c r="E198" s="44" t="str">
        <f t="shared" si="4"/>
        <v/>
      </c>
    </row>
    <row r="199" spans="2:5" s="38" customFormat="1" x14ac:dyDescent="0.25">
      <c r="B199" s="30"/>
      <c r="C199" s="80"/>
      <c r="D199" s="33"/>
      <c r="E199" s="44" t="str">
        <f t="shared" si="4"/>
        <v/>
      </c>
    </row>
    <row r="200" spans="2:5" s="38" customFormat="1" x14ac:dyDescent="0.25">
      <c r="B200" s="30"/>
      <c r="C200" s="80"/>
      <c r="D200" s="33"/>
      <c r="E200" s="44" t="str">
        <f t="shared" si="4"/>
        <v/>
      </c>
    </row>
    <row r="201" spans="2:5" s="38" customFormat="1" x14ac:dyDescent="0.25">
      <c r="B201" s="30"/>
      <c r="C201" s="80"/>
      <c r="D201" s="33"/>
      <c r="E201" s="44" t="str">
        <f t="shared" si="4"/>
        <v/>
      </c>
    </row>
    <row r="202" spans="2:5" s="38" customFormat="1" x14ac:dyDescent="0.25">
      <c r="B202" s="30"/>
      <c r="C202" s="80"/>
      <c r="D202" s="33"/>
      <c r="E202" s="44" t="str">
        <f t="shared" si="4"/>
        <v/>
      </c>
    </row>
    <row r="203" spans="2:5" s="38" customFormat="1" x14ac:dyDescent="0.25">
      <c r="B203" s="30"/>
      <c r="C203" s="80"/>
      <c r="D203" s="33"/>
      <c r="E203" s="44" t="str">
        <f t="shared" si="4"/>
        <v/>
      </c>
    </row>
    <row r="204" spans="2:5" s="38" customFormat="1" x14ac:dyDescent="0.25">
      <c r="B204" s="30"/>
      <c r="C204" s="80"/>
      <c r="D204" s="33"/>
      <c r="E204" s="44" t="str">
        <f t="shared" si="4"/>
        <v/>
      </c>
    </row>
    <row r="205" spans="2:5" s="38" customFormat="1" x14ac:dyDescent="0.25">
      <c r="B205" s="30"/>
      <c r="C205" s="80"/>
      <c r="D205" s="33"/>
      <c r="E205" s="44" t="str">
        <f t="shared" si="4"/>
        <v/>
      </c>
    </row>
    <row r="206" spans="2:5" s="38" customFormat="1" x14ac:dyDescent="0.25">
      <c r="B206" s="30"/>
      <c r="C206" s="80"/>
      <c r="D206" s="33"/>
      <c r="E206" s="44" t="str">
        <f t="shared" si="4"/>
        <v/>
      </c>
    </row>
    <row r="207" spans="2:5" s="38" customFormat="1" x14ac:dyDescent="0.25">
      <c r="B207" s="30"/>
      <c r="C207" s="80"/>
      <c r="D207" s="33"/>
      <c r="E207" s="44" t="str">
        <f t="shared" si="4"/>
        <v/>
      </c>
    </row>
    <row r="208" spans="2:5" s="38" customFormat="1" x14ac:dyDescent="0.25">
      <c r="B208" s="30"/>
      <c r="C208" s="80"/>
      <c r="D208" s="33"/>
      <c r="E208" s="44" t="str">
        <f t="shared" si="4"/>
        <v/>
      </c>
    </row>
    <row r="209" spans="2:5" s="38" customFormat="1" x14ac:dyDescent="0.25">
      <c r="B209" s="30"/>
      <c r="C209" s="80"/>
      <c r="D209" s="33"/>
      <c r="E209" s="44" t="str">
        <f t="shared" si="4"/>
        <v/>
      </c>
    </row>
    <row r="210" spans="2:5" s="38" customFormat="1" x14ac:dyDescent="0.25">
      <c r="B210" s="30"/>
      <c r="C210" s="80"/>
      <c r="D210" s="33"/>
      <c r="E210" s="44" t="str">
        <f t="shared" si="4"/>
        <v/>
      </c>
    </row>
    <row r="211" spans="2:5" s="38" customFormat="1" x14ac:dyDescent="0.25">
      <c r="B211" s="30"/>
      <c r="C211" s="80"/>
      <c r="D211" s="33"/>
      <c r="E211" s="44" t="str">
        <f t="shared" si="4"/>
        <v/>
      </c>
    </row>
    <row r="212" spans="2:5" s="38" customFormat="1" x14ac:dyDescent="0.25">
      <c r="B212" s="30"/>
      <c r="C212" s="80"/>
      <c r="D212" s="33"/>
      <c r="E212" s="44" t="str">
        <f t="shared" si="4"/>
        <v/>
      </c>
    </row>
    <row r="213" spans="2:5" s="38" customFormat="1" x14ac:dyDescent="0.25">
      <c r="B213" s="30"/>
      <c r="C213" s="80"/>
      <c r="D213" s="33"/>
      <c r="E213" s="44" t="str">
        <f t="shared" si="4"/>
        <v/>
      </c>
    </row>
    <row r="214" spans="2:5" s="38" customFormat="1" x14ac:dyDescent="0.25">
      <c r="B214" s="30"/>
      <c r="C214" s="80"/>
      <c r="D214" s="33"/>
      <c r="E214" s="44" t="str">
        <f t="shared" si="4"/>
        <v/>
      </c>
    </row>
    <row r="215" spans="2:5" s="38" customFormat="1" x14ac:dyDescent="0.25">
      <c r="B215" s="30"/>
      <c r="C215" s="80"/>
      <c r="D215" s="33"/>
      <c r="E215" s="44" t="str">
        <f t="shared" si="4"/>
        <v/>
      </c>
    </row>
    <row r="216" spans="2:5" s="38" customFormat="1" x14ac:dyDescent="0.25">
      <c r="B216" s="30"/>
      <c r="C216" s="80"/>
      <c r="D216" s="33"/>
      <c r="E216" s="44" t="str">
        <f t="shared" si="4"/>
        <v/>
      </c>
    </row>
    <row r="217" spans="2:5" s="38" customFormat="1" x14ac:dyDescent="0.25">
      <c r="B217" s="30"/>
      <c r="C217" s="80"/>
      <c r="D217" s="33"/>
      <c r="E217" s="44" t="str">
        <f t="shared" si="4"/>
        <v/>
      </c>
    </row>
    <row r="218" spans="2:5" s="38" customFormat="1" x14ac:dyDescent="0.25">
      <c r="B218" s="30"/>
      <c r="C218" s="80"/>
      <c r="D218" s="33"/>
      <c r="E218" s="44" t="str">
        <f t="shared" si="4"/>
        <v/>
      </c>
    </row>
    <row r="219" spans="2:5" s="38" customFormat="1" x14ac:dyDescent="0.25">
      <c r="B219" s="30"/>
      <c r="C219" s="80"/>
      <c r="D219" s="33"/>
      <c r="E219" s="44" t="str">
        <f t="shared" si="4"/>
        <v/>
      </c>
    </row>
    <row r="220" spans="2:5" s="38" customFormat="1" x14ac:dyDescent="0.25">
      <c r="B220" s="30"/>
      <c r="C220" s="80"/>
      <c r="D220" s="33"/>
      <c r="E220" s="44" t="str">
        <f t="shared" si="4"/>
        <v/>
      </c>
    </row>
    <row r="221" spans="2:5" s="38" customFormat="1" x14ac:dyDescent="0.25">
      <c r="B221" s="30"/>
      <c r="C221" s="80"/>
      <c r="D221" s="33"/>
      <c r="E221" s="44" t="str">
        <f t="shared" si="4"/>
        <v/>
      </c>
    </row>
    <row r="222" spans="2:5" s="38" customFormat="1" x14ac:dyDescent="0.25">
      <c r="B222" s="30"/>
      <c r="C222" s="80"/>
      <c r="D222" s="33"/>
      <c r="E222" s="44" t="str">
        <f t="shared" si="4"/>
        <v/>
      </c>
    </row>
    <row r="223" spans="2:5" s="38" customFormat="1" x14ac:dyDescent="0.25">
      <c r="B223" s="30"/>
      <c r="C223" s="80"/>
      <c r="D223" s="33"/>
      <c r="E223" s="44" t="str">
        <f t="shared" si="4"/>
        <v/>
      </c>
    </row>
    <row r="224" spans="2:5" s="38" customFormat="1" x14ac:dyDescent="0.25">
      <c r="B224" s="30"/>
      <c r="C224" s="80"/>
      <c r="D224" s="33"/>
      <c r="E224" s="44" t="str">
        <f t="shared" si="4"/>
        <v/>
      </c>
    </row>
    <row r="225" spans="2:5" s="38" customFormat="1" x14ac:dyDescent="0.25">
      <c r="B225" s="30"/>
      <c r="C225" s="80"/>
      <c r="D225" s="33"/>
      <c r="E225" s="44" t="str">
        <f t="shared" si="4"/>
        <v/>
      </c>
    </row>
    <row r="226" spans="2:5" s="38" customFormat="1" x14ac:dyDescent="0.25">
      <c r="B226" s="30"/>
      <c r="C226" s="80"/>
      <c r="D226" s="33"/>
      <c r="E226" s="44" t="str">
        <f t="shared" si="4"/>
        <v/>
      </c>
    </row>
    <row r="227" spans="2:5" s="38" customFormat="1" x14ac:dyDescent="0.25">
      <c r="B227" s="30"/>
      <c r="C227" s="80"/>
      <c r="D227" s="33"/>
      <c r="E227" s="44" t="str">
        <f t="shared" si="4"/>
        <v/>
      </c>
    </row>
    <row r="228" spans="2:5" s="38" customFormat="1" x14ac:dyDescent="0.25">
      <c r="B228" s="30"/>
      <c r="C228" s="80"/>
      <c r="D228" s="33"/>
      <c r="E228" s="44" t="str">
        <f t="shared" si="4"/>
        <v/>
      </c>
    </row>
    <row r="229" spans="2:5" s="38" customFormat="1" x14ac:dyDescent="0.25">
      <c r="B229" s="30"/>
      <c r="C229" s="80"/>
      <c r="D229" s="33"/>
      <c r="E229" s="44" t="str">
        <f t="shared" si="4"/>
        <v/>
      </c>
    </row>
    <row r="230" spans="2:5" s="38" customFormat="1" x14ac:dyDescent="0.25">
      <c r="B230" s="30"/>
      <c r="C230" s="80"/>
      <c r="D230" s="33"/>
      <c r="E230" s="44" t="str">
        <f t="shared" si="4"/>
        <v/>
      </c>
    </row>
    <row r="231" spans="2:5" s="38" customFormat="1" x14ac:dyDescent="0.25">
      <c r="B231" s="30"/>
      <c r="C231" s="80"/>
      <c r="D231" s="33"/>
      <c r="E231" s="44" t="str">
        <f t="shared" si="4"/>
        <v/>
      </c>
    </row>
    <row r="232" spans="2:5" s="38" customFormat="1" x14ac:dyDescent="0.25">
      <c r="B232" s="30"/>
      <c r="C232" s="80"/>
      <c r="D232" s="33"/>
      <c r="E232" s="44" t="str">
        <f t="shared" si="4"/>
        <v/>
      </c>
    </row>
    <row r="233" spans="2:5" s="38" customFormat="1" x14ac:dyDescent="0.25">
      <c r="B233" s="30"/>
      <c r="C233" s="80"/>
      <c r="D233" s="33"/>
      <c r="E233" s="44" t="str">
        <f t="shared" si="4"/>
        <v/>
      </c>
    </row>
    <row r="234" spans="2:5" s="38" customFormat="1" x14ac:dyDescent="0.25">
      <c r="B234" s="30"/>
      <c r="C234" s="80"/>
      <c r="D234" s="33"/>
      <c r="E234" s="44" t="str">
        <f t="shared" si="4"/>
        <v/>
      </c>
    </row>
    <row r="235" spans="2:5" s="38" customFormat="1" x14ac:dyDescent="0.25">
      <c r="B235" s="30"/>
      <c r="C235" s="80"/>
      <c r="D235" s="33"/>
      <c r="E235" s="44" t="str">
        <f t="shared" si="4"/>
        <v/>
      </c>
    </row>
    <row r="236" spans="2:5" s="38" customFormat="1" x14ac:dyDescent="0.25">
      <c r="B236" s="30"/>
      <c r="C236" s="80"/>
      <c r="D236" s="33"/>
      <c r="E236" s="44" t="str">
        <f t="shared" si="4"/>
        <v/>
      </c>
    </row>
    <row r="237" spans="2:5" s="38" customFormat="1" x14ac:dyDescent="0.25">
      <c r="B237" s="30"/>
      <c r="C237" s="80"/>
      <c r="D237" s="33"/>
      <c r="E237" s="44" t="str">
        <f t="shared" si="4"/>
        <v/>
      </c>
    </row>
    <row r="238" spans="2:5" s="38" customFormat="1" x14ac:dyDescent="0.25">
      <c r="B238" s="30"/>
      <c r="C238" s="80"/>
      <c r="D238" s="33"/>
      <c r="E238" s="44" t="str">
        <f t="shared" si="4"/>
        <v/>
      </c>
    </row>
    <row r="239" spans="2:5" s="38" customFormat="1" x14ac:dyDescent="0.25">
      <c r="B239" s="30"/>
      <c r="C239" s="80"/>
      <c r="D239" s="33"/>
      <c r="E239" s="44" t="str">
        <f t="shared" si="4"/>
        <v/>
      </c>
    </row>
    <row r="240" spans="2:5" s="38" customFormat="1" x14ac:dyDescent="0.25">
      <c r="B240" s="30"/>
      <c r="C240" s="80"/>
      <c r="D240" s="33"/>
      <c r="E240" s="44" t="str">
        <f t="shared" si="4"/>
        <v/>
      </c>
    </row>
    <row r="241" spans="2:5" s="38" customFormat="1" x14ac:dyDescent="0.25">
      <c r="B241" s="30"/>
      <c r="C241" s="80"/>
      <c r="D241" s="33"/>
      <c r="E241" s="44" t="str">
        <f t="shared" si="4"/>
        <v/>
      </c>
    </row>
    <row r="242" spans="2:5" s="38" customFormat="1" x14ac:dyDescent="0.25">
      <c r="B242" s="30"/>
      <c r="C242" s="80"/>
      <c r="D242" s="33"/>
      <c r="E242" s="44" t="str">
        <f t="shared" si="4"/>
        <v/>
      </c>
    </row>
    <row r="243" spans="2:5" s="38" customFormat="1" x14ac:dyDescent="0.25">
      <c r="B243" s="30"/>
      <c r="C243" s="80"/>
      <c r="D243" s="33"/>
      <c r="E243" s="44" t="str">
        <f t="shared" si="4"/>
        <v/>
      </c>
    </row>
    <row r="244" spans="2:5" s="38" customFormat="1" x14ac:dyDescent="0.25">
      <c r="B244" s="30"/>
      <c r="C244" s="80"/>
      <c r="D244" s="33"/>
      <c r="E244" s="44" t="str">
        <f t="shared" si="4"/>
        <v/>
      </c>
    </row>
    <row r="245" spans="2:5" s="38" customFormat="1" x14ac:dyDescent="0.25">
      <c r="B245" s="30"/>
      <c r="C245" s="80"/>
      <c r="D245" s="33"/>
      <c r="E245" s="44" t="str">
        <f t="shared" si="4"/>
        <v/>
      </c>
    </row>
    <row r="246" spans="2:5" s="38" customFormat="1" x14ac:dyDescent="0.25">
      <c r="B246" s="30"/>
      <c r="C246" s="80"/>
      <c r="D246" s="33"/>
      <c r="E246" s="44" t="str">
        <f t="shared" si="4"/>
        <v/>
      </c>
    </row>
    <row r="247" spans="2:5" s="38" customFormat="1" x14ac:dyDescent="0.25">
      <c r="B247" s="30"/>
      <c r="C247" s="80"/>
      <c r="D247" s="33"/>
      <c r="E247" s="44" t="str">
        <f t="shared" si="4"/>
        <v/>
      </c>
    </row>
    <row r="248" spans="2:5" s="38" customFormat="1" x14ac:dyDescent="0.25">
      <c r="B248" s="30"/>
      <c r="C248" s="80"/>
      <c r="D248" s="33"/>
      <c r="E248" s="44" t="str">
        <f t="shared" si="4"/>
        <v/>
      </c>
    </row>
    <row r="249" spans="2:5" s="38" customFormat="1" x14ac:dyDescent="0.25">
      <c r="C249" s="83"/>
    </row>
    <row r="250" spans="2:5" s="38" customFormat="1" x14ac:dyDescent="0.25">
      <c r="C250" s="83"/>
    </row>
    <row r="251" spans="2:5" s="38" customFormat="1" x14ac:dyDescent="0.25">
      <c r="C251" s="83"/>
    </row>
    <row r="252" spans="2:5" s="38" customFormat="1" x14ac:dyDescent="0.25">
      <c r="C252" s="83"/>
    </row>
    <row r="253" spans="2:5" s="38" customFormat="1" x14ac:dyDescent="0.25">
      <c r="C253" s="83"/>
    </row>
    <row r="254" spans="2:5" s="38" customFormat="1" x14ac:dyDescent="0.25">
      <c r="C254" s="83"/>
    </row>
    <row r="255" spans="2:5" s="38" customFormat="1" x14ac:dyDescent="0.25">
      <c r="C255" s="83"/>
    </row>
    <row r="256" spans="2:5" s="38" customFormat="1" x14ac:dyDescent="0.25">
      <c r="C256" s="83"/>
    </row>
    <row r="257" spans="3:3" s="38" customFormat="1" x14ac:dyDescent="0.25">
      <c r="C257" s="83"/>
    </row>
    <row r="258" spans="3:3" s="38" customFormat="1" x14ac:dyDescent="0.25">
      <c r="C258" s="83"/>
    </row>
    <row r="259" spans="3:3" s="38" customFormat="1" x14ac:dyDescent="0.25">
      <c r="C259" s="83"/>
    </row>
    <row r="260" spans="3:3" s="38" customFormat="1" x14ac:dyDescent="0.25">
      <c r="C260" s="83"/>
    </row>
    <row r="261" spans="3:3" s="38" customFormat="1" x14ac:dyDescent="0.25">
      <c r="C261" s="83"/>
    </row>
    <row r="262" spans="3:3" s="38" customFormat="1" x14ac:dyDescent="0.25">
      <c r="C262" s="83"/>
    </row>
    <row r="263" spans="3:3" s="38" customFormat="1" x14ac:dyDescent="0.25">
      <c r="C263" s="83"/>
    </row>
    <row r="264" spans="3:3" s="38" customFormat="1" x14ac:dyDescent="0.25">
      <c r="C264" s="83"/>
    </row>
    <row r="265" spans="3:3" s="38" customFormat="1" x14ac:dyDescent="0.25">
      <c r="C265" s="83"/>
    </row>
    <row r="266" spans="3:3" s="38" customFormat="1" x14ac:dyDescent="0.25">
      <c r="C266" s="83"/>
    </row>
    <row r="267" spans="3:3" s="38" customFormat="1" x14ac:dyDescent="0.25">
      <c r="C267" s="83"/>
    </row>
    <row r="268" spans="3:3" s="38" customFormat="1" x14ac:dyDescent="0.25">
      <c r="C268" s="83"/>
    </row>
    <row r="269" spans="3:3" s="38" customFormat="1" x14ac:dyDescent="0.25">
      <c r="C269" s="83"/>
    </row>
    <row r="270" spans="3:3" s="38" customFormat="1" x14ac:dyDescent="0.25">
      <c r="C270" s="83"/>
    </row>
    <row r="271" spans="3:3" s="38" customFormat="1" x14ac:dyDescent="0.25">
      <c r="C271" s="83"/>
    </row>
    <row r="272" spans="3:3" s="38" customFormat="1" x14ac:dyDescent="0.25">
      <c r="C272" s="83"/>
    </row>
    <row r="273" spans="3:3" s="38" customFormat="1" x14ac:dyDescent="0.25">
      <c r="C273" s="83"/>
    </row>
    <row r="274" spans="3:3" s="38" customFormat="1" x14ac:dyDescent="0.25">
      <c r="C274" s="83"/>
    </row>
    <row r="275" spans="3:3" s="38" customFormat="1" x14ac:dyDescent="0.25">
      <c r="C275" s="83"/>
    </row>
    <row r="276" spans="3:3" s="38" customFormat="1" x14ac:dyDescent="0.25">
      <c r="C276" s="83"/>
    </row>
    <row r="277" spans="3:3" s="38" customFormat="1" x14ac:dyDescent="0.25">
      <c r="C277" s="83"/>
    </row>
    <row r="278" spans="3:3" s="38" customFormat="1" x14ac:dyDescent="0.25">
      <c r="C278" s="83"/>
    </row>
    <row r="279" spans="3:3" s="38" customFormat="1" x14ac:dyDescent="0.25">
      <c r="C279" s="83"/>
    </row>
    <row r="280" spans="3:3" s="38" customFormat="1" x14ac:dyDescent="0.25">
      <c r="C280" s="83"/>
    </row>
    <row r="281" spans="3:3" s="38" customFormat="1" x14ac:dyDescent="0.25">
      <c r="C281" s="83"/>
    </row>
    <row r="282" spans="3:3" s="38" customFormat="1" x14ac:dyDescent="0.25">
      <c r="C282" s="83"/>
    </row>
    <row r="283" spans="3:3" s="38" customFormat="1" x14ac:dyDescent="0.25">
      <c r="C283" s="83"/>
    </row>
    <row r="284" spans="3:3" s="38" customFormat="1" x14ac:dyDescent="0.25">
      <c r="C284" s="83"/>
    </row>
    <row r="285" spans="3:3" s="38" customFormat="1" x14ac:dyDescent="0.25">
      <c r="C285" s="83"/>
    </row>
    <row r="286" spans="3:3" s="38" customFormat="1" x14ac:dyDescent="0.25">
      <c r="C286" s="83"/>
    </row>
    <row r="287" spans="3:3" s="38" customFormat="1" x14ac:dyDescent="0.25">
      <c r="C287" s="83"/>
    </row>
    <row r="288" spans="3:3" s="38" customFormat="1" x14ac:dyDescent="0.25">
      <c r="C288" s="83"/>
    </row>
    <row r="289" spans="3:3" s="38" customFormat="1" x14ac:dyDescent="0.25">
      <c r="C289" s="83"/>
    </row>
    <row r="290" spans="3:3" s="38" customFormat="1" x14ac:dyDescent="0.25">
      <c r="C290" s="83"/>
    </row>
    <row r="291" spans="3:3" s="38" customFormat="1" x14ac:dyDescent="0.25">
      <c r="C291" s="83"/>
    </row>
    <row r="292" spans="3:3" s="38" customFormat="1" x14ac:dyDescent="0.25">
      <c r="C292" s="83"/>
    </row>
    <row r="293" spans="3:3" s="38" customFormat="1" x14ac:dyDescent="0.25">
      <c r="C293" s="83"/>
    </row>
    <row r="294" spans="3:3" s="38" customFormat="1" x14ac:dyDescent="0.25">
      <c r="C294" s="83"/>
    </row>
    <row r="295" spans="3:3" s="38" customFormat="1" x14ac:dyDescent="0.25">
      <c r="C295" s="83"/>
    </row>
    <row r="296" spans="3:3" s="38" customFormat="1" x14ac:dyDescent="0.25">
      <c r="C296" s="83"/>
    </row>
    <row r="297" spans="3:3" s="38" customFormat="1" x14ac:dyDescent="0.25">
      <c r="C297" s="83"/>
    </row>
    <row r="298" spans="3:3" s="38" customFormat="1" x14ac:dyDescent="0.25">
      <c r="C298" s="83"/>
    </row>
    <row r="299" spans="3:3" s="38" customFormat="1" x14ac:dyDescent="0.25">
      <c r="C299" s="83"/>
    </row>
    <row r="300" spans="3:3" s="38" customFormat="1" x14ac:dyDescent="0.25">
      <c r="C300" s="83"/>
    </row>
    <row r="301" spans="3:3" s="38" customFormat="1" x14ac:dyDescent="0.25">
      <c r="C301" s="83"/>
    </row>
    <row r="302" spans="3:3" s="38" customFormat="1" x14ac:dyDescent="0.25">
      <c r="C302" s="83"/>
    </row>
    <row r="303" spans="3:3" s="38" customFormat="1" x14ac:dyDescent="0.25">
      <c r="C303" s="83"/>
    </row>
    <row r="304" spans="3:3" s="38" customFormat="1" x14ac:dyDescent="0.25">
      <c r="C304" s="83"/>
    </row>
    <row r="305" spans="3:3" s="38" customFormat="1" x14ac:dyDescent="0.25">
      <c r="C305" s="83"/>
    </row>
    <row r="306" spans="3:3" s="38" customFormat="1" x14ac:dyDescent="0.25">
      <c r="C306" s="83"/>
    </row>
    <row r="307" spans="3:3" s="38" customFormat="1" x14ac:dyDescent="0.25">
      <c r="C307" s="83"/>
    </row>
    <row r="308" spans="3:3" s="38" customFormat="1" x14ac:dyDescent="0.25">
      <c r="C308" s="83"/>
    </row>
    <row r="309" spans="3:3" s="38" customFormat="1" x14ac:dyDescent="0.25">
      <c r="C309" s="83"/>
    </row>
    <row r="310" spans="3:3" s="38" customFormat="1" x14ac:dyDescent="0.25">
      <c r="C310" s="83"/>
    </row>
    <row r="311" spans="3:3" s="38" customFormat="1" x14ac:dyDescent="0.25">
      <c r="C311" s="83"/>
    </row>
    <row r="312" spans="3:3" s="38" customFormat="1" x14ac:dyDescent="0.25">
      <c r="C312" s="83"/>
    </row>
    <row r="313" spans="3:3" s="38" customFormat="1" x14ac:dyDescent="0.25">
      <c r="C313" s="83"/>
    </row>
    <row r="314" spans="3:3" s="38" customFormat="1" x14ac:dyDescent="0.25">
      <c r="C314" s="83"/>
    </row>
    <row r="315" spans="3:3" s="38" customFormat="1" x14ac:dyDescent="0.25">
      <c r="C315" s="83"/>
    </row>
    <row r="316" spans="3:3" s="38" customFormat="1" x14ac:dyDescent="0.25">
      <c r="C316" s="83"/>
    </row>
    <row r="317" spans="3:3" s="38" customFormat="1" x14ac:dyDescent="0.25">
      <c r="C317" s="83"/>
    </row>
    <row r="318" spans="3:3" s="38" customFormat="1" x14ac:dyDescent="0.25">
      <c r="C318" s="83"/>
    </row>
    <row r="319" spans="3:3" s="38" customFormat="1" x14ac:dyDescent="0.25">
      <c r="C319" s="83"/>
    </row>
    <row r="320" spans="3:3" s="38" customFormat="1" x14ac:dyDescent="0.25"/>
    <row r="321" s="38" customFormat="1" x14ac:dyDescent="0.25"/>
    <row r="322" s="38" customFormat="1" x14ac:dyDescent="0.25"/>
    <row r="323" s="38" customFormat="1" x14ac:dyDescent="0.25"/>
    <row r="324" s="38" customFormat="1" x14ac:dyDescent="0.25"/>
    <row r="325" s="38" customFormat="1" x14ac:dyDescent="0.25"/>
    <row r="326" s="38" customFormat="1" x14ac:dyDescent="0.25"/>
    <row r="327" s="38" customFormat="1" x14ac:dyDescent="0.25"/>
    <row r="328" s="38" customFormat="1" x14ac:dyDescent="0.25"/>
    <row r="329" s="38" customFormat="1" x14ac:dyDescent="0.25"/>
    <row r="330" s="38" customFormat="1" x14ac:dyDescent="0.25"/>
    <row r="331" s="38" customFormat="1" x14ac:dyDescent="0.25"/>
    <row r="332" s="38" customFormat="1" x14ac:dyDescent="0.25"/>
    <row r="333" s="38" customFormat="1" x14ac:dyDescent="0.25"/>
    <row r="334" s="38" customFormat="1" x14ac:dyDescent="0.25"/>
    <row r="335" s="38" customFormat="1" x14ac:dyDescent="0.25"/>
    <row r="336" s="38" customFormat="1" x14ac:dyDescent="0.25"/>
    <row r="337" s="38" customFormat="1" x14ac:dyDescent="0.25"/>
    <row r="338" s="38" customFormat="1" x14ac:dyDescent="0.25"/>
    <row r="339" s="38" customFormat="1" x14ac:dyDescent="0.25"/>
    <row r="340" s="38" customFormat="1" x14ac:dyDescent="0.25"/>
    <row r="341" s="38" customFormat="1" x14ac:dyDescent="0.25"/>
    <row r="342" s="38" customFormat="1" x14ac:dyDescent="0.25"/>
    <row r="343" s="38" customFormat="1" x14ac:dyDescent="0.25"/>
    <row r="344" s="38" customFormat="1" x14ac:dyDescent="0.25"/>
    <row r="345" s="38" customFormat="1" x14ac:dyDescent="0.25"/>
    <row r="346" s="38" customFormat="1" x14ac:dyDescent="0.25"/>
    <row r="347" s="38" customFormat="1" x14ac:dyDescent="0.25"/>
    <row r="348" s="38" customFormat="1" x14ac:dyDescent="0.25"/>
    <row r="349" s="38" customFormat="1" x14ac:dyDescent="0.25"/>
    <row r="350" s="38" customFormat="1" x14ac:dyDescent="0.25"/>
    <row r="351" s="38" customFormat="1" x14ac:dyDescent="0.25"/>
    <row r="352" s="38" customFormat="1" x14ac:dyDescent="0.25"/>
    <row r="353" s="38" customFormat="1" x14ac:dyDescent="0.25"/>
    <row r="354" s="38" customFormat="1" x14ac:dyDescent="0.25"/>
    <row r="355" s="38" customFormat="1" x14ac:dyDescent="0.25"/>
    <row r="356" s="38" customFormat="1" x14ac:dyDescent="0.25"/>
    <row r="357" s="38" customFormat="1" x14ac:dyDescent="0.25"/>
    <row r="358" s="38" customFormat="1" x14ac:dyDescent="0.25"/>
    <row r="359" s="38" customFormat="1" x14ac:dyDescent="0.25"/>
    <row r="360" s="38" customFormat="1" x14ac:dyDescent="0.25"/>
    <row r="361" s="38" customFormat="1" x14ac:dyDescent="0.25"/>
    <row r="362" s="38" customFormat="1" x14ac:dyDescent="0.25"/>
    <row r="363" s="38" customFormat="1" x14ac:dyDescent="0.25"/>
    <row r="364" s="38" customFormat="1" x14ac:dyDescent="0.25"/>
    <row r="365" s="38" customFormat="1" x14ac:dyDescent="0.25"/>
    <row r="366" s="38" customFormat="1" x14ac:dyDescent="0.25"/>
    <row r="367" s="38" customFormat="1" x14ac:dyDescent="0.25"/>
    <row r="368" s="38" customFormat="1" x14ac:dyDescent="0.25"/>
    <row r="369" s="38" customFormat="1" x14ac:dyDescent="0.25"/>
    <row r="370" s="38" customFormat="1" x14ac:dyDescent="0.25"/>
    <row r="371" s="38" customFormat="1" x14ac:dyDescent="0.25"/>
    <row r="372" s="38" customFormat="1" x14ac:dyDescent="0.25"/>
    <row r="373" s="38" customFormat="1" x14ac:dyDescent="0.25"/>
    <row r="374" s="38" customFormat="1" x14ac:dyDescent="0.25"/>
    <row r="375" s="38" customFormat="1" x14ac:dyDescent="0.25"/>
    <row r="376" s="38" customFormat="1" x14ac:dyDescent="0.25"/>
    <row r="377" s="38" customFormat="1" x14ac:dyDescent="0.25"/>
    <row r="378" s="38" customFormat="1" x14ac:dyDescent="0.25"/>
    <row r="379" s="38" customFormat="1" x14ac:dyDescent="0.25"/>
    <row r="380" s="38" customFormat="1" x14ac:dyDescent="0.25"/>
    <row r="381" s="38" customFormat="1" x14ac:dyDescent="0.25"/>
    <row r="382" s="38" customFormat="1" x14ac:dyDescent="0.25"/>
    <row r="383" s="38" customFormat="1" x14ac:dyDescent="0.25"/>
    <row r="384" s="38" customFormat="1" x14ac:dyDescent="0.25"/>
    <row r="385" s="38" customFormat="1" x14ac:dyDescent="0.25"/>
    <row r="386" s="38" customFormat="1" x14ac:dyDescent="0.25"/>
    <row r="387" s="38" customFormat="1" x14ac:dyDescent="0.25"/>
    <row r="388" s="38" customFormat="1" x14ac:dyDescent="0.25"/>
    <row r="389" s="38" customFormat="1" x14ac:dyDescent="0.25"/>
    <row r="390" s="38" customFormat="1" x14ac:dyDescent="0.25"/>
    <row r="391" s="38" customFormat="1" x14ac:dyDescent="0.25"/>
    <row r="392" s="38" customFormat="1" x14ac:dyDescent="0.25"/>
    <row r="393" s="38" customFormat="1" x14ac:dyDescent="0.25"/>
    <row r="394" s="38" customFormat="1" x14ac:dyDescent="0.25"/>
    <row r="395" s="38" customFormat="1" x14ac:dyDescent="0.25"/>
    <row r="396" s="38" customFormat="1" x14ac:dyDescent="0.25"/>
    <row r="397" s="38" customFormat="1" x14ac:dyDescent="0.25"/>
    <row r="398" s="38" customFormat="1" x14ac:dyDescent="0.25"/>
    <row r="399" s="38" customFormat="1" x14ac:dyDescent="0.25"/>
    <row r="400" s="38" customFormat="1" x14ac:dyDescent="0.25"/>
    <row r="401" s="38" customFormat="1" x14ac:dyDescent="0.25"/>
    <row r="402" s="38" customFormat="1" x14ac:dyDescent="0.25"/>
    <row r="403" s="38" customFormat="1" x14ac:dyDescent="0.25"/>
    <row r="404" s="38" customFormat="1" x14ac:dyDescent="0.25"/>
    <row r="405" s="38" customFormat="1" x14ac:dyDescent="0.25"/>
    <row r="406" s="38" customFormat="1" x14ac:dyDescent="0.25"/>
    <row r="407" s="38" customFormat="1" x14ac:dyDescent="0.25"/>
    <row r="408" s="38" customFormat="1" x14ac:dyDescent="0.25"/>
    <row r="409" s="38" customFormat="1" x14ac:dyDescent="0.25"/>
    <row r="410" s="38" customFormat="1" x14ac:dyDescent="0.25"/>
    <row r="411" s="38" customFormat="1" x14ac:dyDescent="0.25"/>
    <row r="412" s="38" customFormat="1" x14ac:dyDescent="0.25"/>
    <row r="413" s="38" customFormat="1" x14ac:dyDescent="0.25"/>
    <row r="414" s="38" customFormat="1" x14ac:dyDescent="0.25"/>
    <row r="415" s="38" customFormat="1" x14ac:dyDescent="0.25"/>
    <row r="416" s="38" customFormat="1" x14ac:dyDescent="0.25"/>
    <row r="417" s="38" customFormat="1" x14ac:dyDescent="0.25"/>
    <row r="418" s="38" customFormat="1" x14ac:dyDescent="0.25"/>
    <row r="419" s="38" customFormat="1" x14ac:dyDescent="0.25"/>
    <row r="420" s="38" customFormat="1" x14ac:dyDescent="0.25"/>
    <row r="421" s="38" customFormat="1" x14ac:dyDescent="0.25"/>
    <row r="422" s="38" customFormat="1" x14ac:dyDescent="0.25"/>
    <row r="423" s="38" customFormat="1" x14ac:dyDescent="0.25"/>
    <row r="424" s="38" customFormat="1" x14ac:dyDescent="0.25"/>
    <row r="425" s="38" customFormat="1" x14ac:dyDescent="0.25"/>
    <row r="426" s="38" customFormat="1" x14ac:dyDescent="0.25"/>
    <row r="427" s="38" customFormat="1" x14ac:dyDescent="0.25"/>
    <row r="428" s="38" customFormat="1" x14ac:dyDescent="0.25"/>
    <row r="429" s="38" customFormat="1" x14ac:dyDescent="0.25"/>
    <row r="430" s="38" customFormat="1" x14ac:dyDescent="0.25"/>
    <row r="431" s="38" customFormat="1" x14ac:dyDescent="0.25"/>
    <row r="432" s="38" customFormat="1" x14ac:dyDescent="0.25"/>
    <row r="433" s="38" customFormat="1" x14ac:dyDescent="0.25"/>
    <row r="434" s="38" customFormat="1" x14ac:dyDescent="0.25"/>
    <row r="435" s="38" customFormat="1" x14ac:dyDescent="0.25"/>
    <row r="436" s="38" customFormat="1" x14ac:dyDescent="0.25"/>
    <row r="437" s="38" customFormat="1" x14ac:dyDescent="0.25"/>
    <row r="438" s="38" customFormat="1" x14ac:dyDescent="0.25"/>
    <row r="439" s="38" customFormat="1" x14ac:dyDescent="0.25"/>
    <row r="440" s="38" customFormat="1" x14ac:dyDescent="0.25"/>
    <row r="441" s="38" customFormat="1" x14ac:dyDescent="0.25"/>
    <row r="442" s="38" customFormat="1" x14ac:dyDescent="0.25"/>
    <row r="443" s="38" customFormat="1" x14ac:dyDescent="0.25"/>
    <row r="444" s="38" customFormat="1" x14ac:dyDescent="0.25"/>
    <row r="445" s="38" customFormat="1" x14ac:dyDescent="0.25"/>
    <row r="446" s="38" customFormat="1" x14ac:dyDescent="0.25"/>
    <row r="447" s="38" customFormat="1" x14ac:dyDescent="0.25"/>
    <row r="448" s="38" customFormat="1" x14ac:dyDescent="0.25"/>
    <row r="449" s="38" customFormat="1" x14ac:dyDescent="0.25"/>
    <row r="450" s="38" customFormat="1" x14ac:dyDescent="0.25"/>
    <row r="451" s="38" customFormat="1" x14ac:dyDescent="0.25"/>
    <row r="452" s="38" customFormat="1" x14ac:dyDescent="0.25"/>
    <row r="453" s="38" customFormat="1" x14ac:dyDescent="0.25"/>
    <row r="454" s="38" customFormat="1" x14ac:dyDescent="0.25"/>
    <row r="455" s="38" customFormat="1" x14ac:dyDescent="0.25"/>
    <row r="456" s="38" customFormat="1" x14ac:dyDescent="0.25"/>
    <row r="457" s="38" customFormat="1" x14ac:dyDescent="0.25"/>
    <row r="458" s="38" customFormat="1" x14ac:dyDescent="0.25"/>
    <row r="459" s="38" customFormat="1" x14ac:dyDescent="0.25"/>
    <row r="460" s="38" customFormat="1" x14ac:dyDescent="0.25"/>
    <row r="461" s="38" customFormat="1" x14ac:dyDescent="0.25"/>
    <row r="462" s="38" customFormat="1" x14ac:dyDescent="0.25"/>
    <row r="463" s="38" customFormat="1" x14ac:dyDescent="0.25"/>
    <row r="464" s="38" customFormat="1" x14ac:dyDescent="0.25"/>
    <row r="465" s="38" customFormat="1" x14ac:dyDescent="0.25"/>
    <row r="466" s="38" customFormat="1" x14ac:dyDescent="0.25"/>
    <row r="467" s="38" customFormat="1" x14ac:dyDescent="0.25"/>
    <row r="468" s="38" customFormat="1" x14ac:dyDescent="0.25"/>
    <row r="469" s="38" customFormat="1" x14ac:dyDescent="0.25"/>
  </sheetData>
  <sheetProtection algorithmName="SHA-512" hashValue="CbPp2AcjFMoLwC0oEqZrWhlmX1Kjl3bgTm4QsCVipMfasj+DeR6Wv1iIBG8ajyD8RSlQh3haOZmvc6dMeM+77g==" saltValue="qG6YVT6aSSdglpc6TiW60Q==" spinCount="100000" sheet="1" formatCells="0" formatRows="0" insertRows="0" insertHyperlinks="0" selectLockedCells="1"/>
  <mergeCells count="10">
    <mergeCell ref="C37:E37"/>
    <mergeCell ref="C31:E31"/>
    <mergeCell ref="C33:E33"/>
    <mergeCell ref="C35:E35"/>
    <mergeCell ref="C17:E17"/>
    <mergeCell ref="C19:E19"/>
    <mergeCell ref="C25:E25"/>
    <mergeCell ref="C27:E27"/>
    <mergeCell ref="C21:E21"/>
    <mergeCell ref="C23:E23"/>
  </mergeCells>
  <dataValidations count="7">
    <dataValidation type="list" allowBlank="1" showInputMessage="1" showErrorMessage="1" sqref="C65667:E65667 IU65667:IZ65667 SQ65667:SV65667 ACM65667:ACR65667 AMI65667:AMN65667 AWE65667:AWJ65667 BGA65667:BGF65667 BPW65667:BQB65667 BZS65667:BZX65667 CJO65667:CJT65667 CTK65667:CTP65667 DDG65667:DDL65667 DNC65667:DNH65667 DWY65667:DXD65667 EGU65667:EGZ65667 EQQ65667:EQV65667 FAM65667:FAR65667 FKI65667:FKN65667 FUE65667:FUJ65667 GEA65667:GEF65667 GNW65667:GOB65667 GXS65667:GXX65667 HHO65667:HHT65667 HRK65667:HRP65667 IBG65667:IBL65667 ILC65667:ILH65667 IUY65667:IVD65667 JEU65667:JEZ65667 JOQ65667:JOV65667 JYM65667:JYR65667 KII65667:KIN65667 KSE65667:KSJ65667 LCA65667:LCF65667 LLW65667:LMB65667 LVS65667:LVX65667 MFO65667:MFT65667 MPK65667:MPP65667 MZG65667:MZL65667 NJC65667:NJH65667 NSY65667:NTD65667 OCU65667:OCZ65667 OMQ65667:OMV65667 OWM65667:OWR65667 PGI65667:PGN65667 PQE65667:PQJ65667 QAA65667:QAF65667 QJW65667:QKB65667 QTS65667:QTX65667 RDO65667:RDT65667 RNK65667:RNP65667 RXG65667:RXL65667 SHC65667:SHH65667 SQY65667:SRD65667 TAU65667:TAZ65667 TKQ65667:TKV65667 TUM65667:TUR65667 UEI65667:UEN65667 UOE65667:UOJ65667 UYA65667:UYF65667 VHW65667:VIB65667 VRS65667:VRX65667 WBO65667:WBT65667 WLK65667:WLP65667 WVG65667:WVL65667 C131203:E131203 IU131203:IZ131203 SQ131203:SV131203 ACM131203:ACR131203 AMI131203:AMN131203 AWE131203:AWJ131203 BGA131203:BGF131203 BPW131203:BQB131203 BZS131203:BZX131203 CJO131203:CJT131203 CTK131203:CTP131203 DDG131203:DDL131203 DNC131203:DNH131203 DWY131203:DXD131203 EGU131203:EGZ131203 EQQ131203:EQV131203 FAM131203:FAR131203 FKI131203:FKN131203 FUE131203:FUJ131203 GEA131203:GEF131203 GNW131203:GOB131203 GXS131203:GXX131203 HHO131203:HHT131203 HRK131203:HRP131203 IBG131203:IBL131203 ILC131203:ILH131203 IUY131203:IVD131203 JEU131203:JEZ131203 JOQ131203:JOV131203 JYM131203:JYR131203 KII131203:KIN131203 KSE131203:KSJ131203 LCA131203:LCF131203 LLW131203:LMB131203 LVS131203:LVX131203 MFO131203:MFT131203 MPK131203:MPP131203 MZG131203:MZL131203 NJC131203:NJH131203 NSY131203:NTD131203 OCU131203:OCZ131203 OMQ131203:OMV131203 OWM131203:OWR131203 PGI131203:PGN131203 PQE131203:PQJ131203 QAA131203:QAF131203 QJW131203:QKB131203 QTS131203:QTX131203 RDO131203:RDT131203 RNK131203:RNP131203 RXG131203:RXL131203 SHC131203:SHH131203 SQY131203:SRD131203 TAU131203:TAZ131203 TKQ131203:TKV131203 TUM131203:TUR131203 UEI131203:UEN131203 UOE131203:UOJ131203 UYA131203:UYF131203 VHW131203:VIB131203 VRS131203:VRX131203 WBO131203:WBT131203 WLK131203:WLP131203 WVG131203:WVL131203 C196739:E196739 IU196739:IZ196739 SQ196739:SV196739 ACM196739:ACR196739 AMI196739:AMN196739 AWE196739:AWJ196739 BGA196739:BGF196739 BPW196739:BQB196739 BZS196739:BZX196739 CJO196739:CJT196739 CTK196739:CTP196739 DDG196739:DDL196739 DNC196739:DNH196739 DWY196739:DXD196739 EGU196739:EGZ196739 EQQ196739:EQV196739 FAM196739:FAR196739 FKI196739:FKN196739 FUE196739:FUJ196739 GEA196739:GEF196739 GNW196739:GOB196739 GXS196739:GXX196739 HHO196739:HHT196739 HRK196739:HRP196739 IBG196739:IBL196739 ILC196739:ILH196739 IUY196739:IVD196739 JEU196739:JEZ196739 JOQ196739:JOV196739 JYM196739:JYR196739 KII196739:KIN196739 KSE196739:KSJ196739 LCA196739:LCF196739 LLW196739:LMB196739 LVS196739:LVX196739 MFO196739:MFT196739 MPK196739:MPP196739 MZG196739:MZL196739 NJC196739:NJH196739 NSY196739:NTD196739 OCU196739:OCZ196739 OMQ196739:OMV196739 OWM196739:OWR196739 PGI196739:PGN196739 PQE196739:PQJ196739 QAA196739:QAF196739 QJW196739:QKB196739 QTS196739:QTX196739 RDO196739:RDT196739 RNK196739:RNP196739 RXG196739:RXL196739 SHC196739:SHH196739 SQY196739:SRD196739 TAU196739:TAZ196739 TKQ196739:TKV196739 TUM196739:TUR196739 UEI196739:UEN196739 UOE196739:UOJ196739 UYA196739:UYF196739 VHW196739:VIB196739 VRS196739:VRX196739 WBO196739:WBT196739 WLK196739:WLP196739 WVG196739:WVL196739 C262275:E262275 IU262275:IZ262275 SQ262275:SV262275 ACM262275:ACR262275 AMI262275:AMN262275 AWE262275:AWJ262275 BGA262275:BGF262275 BPW262275:BQB262275 BZS262275:BZX262275 CJO262275:CJT262275 CTK262275:CTP262275 DDG262275:DDL262275 DNC262275:DNH262275 DWY262275:DXD262275 EGU262275:EGZ262275 EQQ262275:EQV262275 FAM262275:FAR262275 FKI262275:FKN262275 FUE262275:FUJ262275 GEA262275:GEF262275 GNW262275:GOB262275 GXS262275:GXX262275 HHO262275:HHT262275 HRK262275:HRP262275 IBG262275:IBL262275 ILC262275:ILH262275 IUY262275:IVD262275 JEU262275:JEZ262275 JOQ262275:JOV262275 JYM262275:JYR262275 KII262275:KIN262275 KSE262275:KSJ262275 LCA262275:LCF262275 LLW262275:LMB262275 LVS262275:LVX262275 MFO262275:MFT262275 MPK262275:MPP262275 MZG262275:MZL262275 NJC262275:NJH262275 NSY262275:NTD262275 OCU262275:OCZ262275 OMQ262275:OMV262275 OWM262275:OWR262275 PGI262275:PGN262275 PQE262275:PQJ262275 QAA262275:QAF262275 QJW262275:QKB262275 QTS262275:QTX262275 RDO262275:RDT262275 RNK262275:RNP262275 RXG262275:RXL262275 SHC262275:SHH262275 SQY262275:SRD262275 TAU262275:TAZ262275 TKQ262275:TKV262275 TUM262275:TUR262275 UEI262275:UEN262275 UOE262275:UOJ262275 UYA262275:UYF262275 VHW262275:VIB262275 VRS262275:VRX262275 WBO262275:WBT262275 WLK262275:WLP262275 WVG262275:WVL262275 C327811:E327811 IU327811:IZ327811 SQ327811:SV327811 ACM327811:ACR327811 AMI327811:AMN327811 AWE327811:AWJ327811 BGA327811:BGF327811 BPW327811:BQB327811 BZS327811:BZX327811 CJO327811:CJT327811 CTK327811:CTP327811 DDG327811:DDL327811 DNC327811:DNH327811 DWY327811:DXD327811 EGU327811:EGZ327811 EQQ327811:EQV327811 FAM327811:FAR327811 FKI327811:FKN327811 FUE327811:FUJ327811 GEA327811:GEF327811 GNW327811:GOB327811 GXS327811:GXX327811 HHO327811:HHT327811 HRK327811:HRP327811 IBG327811:IBL327811 ILC327811:ILH327811 IUY327811:IVD327811 JEU327811:JEZ327811 JOQ327811:JOV327811 JYM327811:JYR327811 KII327811:KIN327811 KSE327811:KSJ327811 LCA327811:LCF327811 LLW327811:LMB327811 LVS327811:LVX327811 MFO327811:MFT327811 MPK327811:MPP327811 MZG327811:MZL327811 NJC327811:NJH327811 NSY327811:NTD327811 OCU327811:OCZ327811 OMQ327811:OMV327811 OWM327811:OWR327811 PGI327811:PGN327811 PQE327811:PQJ327811 QAA327811:QAF327811 QJW327811:QKB327811 QTS327811:QTX327811 RDO327811:RDT327811 RNK327811:RNP327811 RXG327811:RXL327811 SHC327811:SHH327811 SQY327811:SRD327811 TAU327811:TAZ327811 TKQ327811:TKV327811 TUM327811:TUR327811 UEI327811:UEN327811 UOE327811:UOJ327811 UYA327811:UYF327811 VHW327811:VIB327811 VRS327811:VRX327811 WBO327811:WBT327811 WLK327811:WLP327811 WVG327811:WVL327811 C393347:E393347 IU393347:IZ393347 SQ393347:SV393347 ACM393347:ACR393347 AMI393347:AMN393347 AWE393347:AWJ393347 BGA393347:BGF393347 BPW393347:BQB393347 BZS393347:BZX393347 CJO393347:CJT393347 CTK393347:CTP393347 DDG393347:DDL393347 DNC393347:DNH393347 DWY393347:DXD393347 EGU393347:EGZ393347 EQQ393347:EQV393347 FAM393347:FAR393347 FKI393347:FKN393347 FUE393347:FUJ393347 GEA393347:GEF393347 GNW393347:GOB393347 GXS393347:GXX393347 HHO393347:HHT393347 HRK393347:HRP393347 IBG393347:IBL393347 ILC393347:ILH393347 IUY393347:IVD393347 JEU393347:JEZ393347 JOQ393347:JOV393347 JYM393347:JYR393347 KII393347:KIN393347 KSE393347:KSJ393347 LCA393347:LCF393347 LLW393347:LMB393347 LVS393347:LVX393347 MFO393347:MFT393347 MPK393347:MPP393347 MZG393347:MZL393347 NJC393347:NJH393347 NSY393347:NTD393347 OCU393347:OCZ393347 OMQ393347:OMV393347 OWM393347:OWR393347 PGI393347:PGN393347 PQE393347:PQJ393347 QAA393347:QAF393347 QJW393347:QKB393347 QTS393347:QTX393347 RDO393347:RDT393347 RNK393347:RNP393347 RXG393347:RXL393347 SHC393347:SHH393347 SQY393347:SRD393347 TAU393347:TAZ393347 TKQ393347:TKV393347 TUM393347:TUR393347 UEI393347:UEN393347 UOE393347:UOJ393347 UYA393347:UYF393347 VHW393347:VIB393347 VRS393347:VRX393347 WBO393347:WBT393347 WLK393347:WLP393347 WVG393347:WVL393347 C458883:E458883 IU458883:IZ458883 SQ458883:SV458883 ACM458883:ACR458883 AMI458883:AMN458883 AWE458883:AWJ458883 BGA458883:BGF458883 BPW458883:BQB458883 BZS458883:BZX458883 CJO458883:CJT458883 CTK458883:CTP458883 DDG458883:DDL458883 DNC458883:DNH458883 DWY458883:DXD458883 EGU458883:EGZ458883 EQQ458883:EQV458883 FAM458883:FAR458883 FKI458883:FKN458883 FUE458883:FUJ458883 GEA458883:GEF458883 GNW458883:GOB458883 GXS458883:GXX458883 HHO458883:HHT458883 HRK458883:HRP458883 IBG458883:IBL458883 ILC458883:ILH458883 IUY458883:IVD458883 JEU458883:JEZ458883 JOQ458883:JOV458883 JYM458883:JYR458883 KII458883:KIN458883 KSE458883:KSJ458883 LCA458883:LCF458883 LLW458883:LMB458883 LVS458883:LVX458883 MFO458883:MFT458883 MPK458883:MPP458883 MZG458883:MZL458883 NJC458883:NJH458883 NSY458883:NTD458883 OCU458883:OCZ458883 OMQ458883:OMV458883 OWM458883:OWR458883 PGI458883:PGN458883 PQE458883:PQJ458883 QAA458883:QAF458883 QJW458883:QKB458883 QTS458883:QTX458883 RDO458883:RDT458883 RNK458883:RNP458883 RXG458883:RXL458883 SHC458883:SHH458883 SQY458883:SRD458883 TAU458883:TAZ458883 TKQ458883:TKV458883 TUM458883:TUR458883 UEI458883:UEN458883 UOE458883:UOJ458883 UYA458883:UYF458883 VHW458883:VIB458883 VRS458883:VRX458883 WBO458883:WBT458883 WLK458883:WLP458883 WVG458883:WVL458883 C524419:E524419 IU524419:IZ524419 SQ524419:SV524419 ACM524419:ACR524419 AMI524419:AMN524419 AWE524419:AWJ524419 BGA524419:BGF524419 BPW524419:BQB524419 BZS524419:BZX524419 CJO524419:CJT524419 CTK524419:CTP524419 DDG524419:DDL524419 DNC524419:DNH524419 DWY524419:DXD524419 EGU524419:EGZ524419 EQQ524419:EQV524419 FAM524419:FAR524419 FKI524419:FKN524419 FUE524419:FUJ524419 GEA524419:GEF524419 GNW524419:GOB524419 GXS524419:GXX524419 HHO524419:HHT524419 HRK524419:HRP524419 IBG524419:IBL524419 ILC524419:ILH524419 IUY524419:IVD524419 JEU524419:JEZ524419 JOQ524419:JOV524419 JYM524419:JYR524419 KII524419:KIN524419 KSE524419:KSJ524419 LCA524419:LCF524419 LLW524419:LMB524419 LVS524419:LVX524419 MFO524419:MFT524419 MPK524419:MPP524419 MZG524419:MZL524419 NJC524419:NJH524419 NSY524419:NTD524419 OCU524419:OCZ524419 OMQ524419:OMV524419 OWM524419:OWR524419 PGI524419:PGN524419 PQE524419:PQJ524419 QAA524419:QAF524419 QJW524419:QKB524419 QTS524419:QTX524419 RDO524419:RDT524419 RNK524419:RNP524419 RXG524419:RXL524419 SHC524419:SHH524419 SQY524419:SRD524419 TAU524419:TAZ524419 TKQ524419:TKV524419 TUM524419:TUR524419 UEI524419:UEN524419 UOE524419:UOJ524419 UYA524419:UYF524419 VHW524419:VIB524419 VRS524419:VRX524419 WBO524419:WBT524419 WLK524419:WLP524419 WVG524419:WVL524419 C589955:E589955 IU589955:IZ589955 SQ589955:SV589955 ACM589955:ACR589955 AMI589955:AMN589955 AWE589955:AWJ589955 BGA589955:BGF589955 BPW589955:BQB589955 BZS589955:BZX589955 CJO589955:CJT589955 CTK589955:CTP589955 DDG589955:DDL589955 DNC589955:DNH589955 DWY589955:DXD589955 EGU589955:EGZ589955 EQQ589955:EQV589955 FAM589955:FAR589955 FKI589955:FKN589955 FUE589955:FUJ589955 GEA589955:GEF589955 GNW589955:GOB589955 GXS589955:GXX589955 HHO589955:HHT589955 HRK589955:HRP589955 IBG589955:IBL589955 ILC589955:ILH589955 IUY589955:IVD589955 JEU589955:JEZ589955 JOQ589955:JOV589955 JYM589955:JYR589955 KII589955:KIN589955 KSE589955:KSJ589955 LCA589955:LCF589955 LLW589955:LMB589955 LVS589955:LVX589955 MFO589955:MFT589955 MPK589955:MPP589955 MZG589955:MZL589955 NJC589955:NJH589955 NSY589955:NTD589955 OCU589955:OCZ589955 OMQ589955:OMV589955 OWM589955:OWR589955 PGI589955:PGN589955 PQE589955:PQJ589955 QAA589955:QAF589955 QJW589955:QKB589955 QTS589955:QTX589955 RDO589955:RDT589955 RNK589955:RNP589955 RXG589955:RXL589955 SHC589955:SHH589955 SQY589955:SRD589955 TAU589955:TAZ589955 TKQ589955:TKV589955 TUM589955:TUR589955 UEI589955:UEN589955 UOE589955:UOJ589955 UYA589955:UYF589955 VHW589955:VIB589955 VRS589955:VRX589955 WBO589955:WBT589955 WLK589955:WLP589955 WVG589955:WVL589955 C655491:E655491 IU655491:IZ655491 SQ655491:SV655491 ACM655491:ACR655491 AMI655491:AMN655491 AWE655491:AWJ655491 BGA655491:BGF655491 BPW655491:BQB655491 BZS655491:BZX655491 CJO655491:CJT655491 CTK655491:CTP655491 DDG655491:DDL655491 DNC655491:DNH655491 DWY655491:DXD655491 EGU655491:EGZ655491 EQQ655491:EQV655491 FAM655491:FAR655491 FKI655491:FKN655491 FUE655491:FUJ655491 GEA655491:GEF655491 GNW655491:GOB655491 GXS655491:GXX655491 HHO655491:HHT655491 HRK655491:HRP655491 IBG655491:IBL655491 ILC655491:ILH655491 IUY655491:IVD655491 JEU655491:JEZ655491 JOQ655491:JOV655491 JYM655491:JYR655491 KII655491:KIN655491 KSE655491:KSJ655491 LCA655491:LCF655491 LLW655491:LMB655491 LVS655491:LVX655491 MFO655491:MFT655491 MPK655491:MPP655491 MZG655491:MZL655491 NJC655491:NJH655491 NSY655491:NTD655491 OCU655491:OCZ655491 OMQ655491:OMV655491 OWM655491:OWR655491 PGI655491:PGN655491 PQE655491:PQJ655491 QAA655491:QAF655491 QJW655491:QKB655491 QTS655491:QTX655491 RDO655491:RDT655491 RNK655491:RNP655491 RXG655491:RXL655491 SHC655491:SHH655491 SQY655491:SRD655491 TAU655491:TAZ655491 TKQ655491:TKV655491 TUM655491:TUR655491 UEI655491:UEN655491 UOE655491:UOJ655491 UYA655491:UYF655491 VHW655491:VIB655491 VRS655491:VRX655491 WBO655491:WBT655491 WLK655491:WLP655491 WVG655491:WVL655491 C721027:E721027 IU721027:IZ721027 SQ721027:SV721027 ACM721027:ACR721027 AMI721027:AMN721027 AWE721027:AWJ721027 BGA721027:BGF721027 BPW721027:BQB721027 BZS721027:BZX721027 CJO721027:CJT721027 CTK721027:CTP721027 DDG721027:DDL721027 DNC721027:DNH721027 DWY721027:DXD721027 EGU721027:EGZ721027 EQQ721027:EQV721027 FAM721027:FAR721027 FKI721027:FKN721027 FUE721027:FUJ721027 GEA721027:GEF721027 GNW721027:GOB721027 GXS721027:GXX721027 HHO721027:HHT721027 HRK721027:HRP721027 IBG721027:IBL721027 ILC721027:ILH721027 IUY721027:IVD721027 JEU721027:JEZ721027 JOQ721027:JOV721027 JYM721027:JYR721027 KII721027:KIN721027 KSE721027:KSJ721027 LCA721027:LCF721027 LLW721027:LMB721027 LVS721027:LVX721027 MFO721027:MFT721027 MPK721027:MPP721027 MZG721027:MZL721027 NJC721027:NJH721027 NSY721027:NTD721027 OCU721027:OCZ721027 OMQ721027:OMV721027 OWM721027:OWR721027 PGI721027:PGN721027 PQE721027:PQJ721027 QAA721027:QAF721027 QJW721027:QKB721027 QTS721027:QTX721027 RDO721027:RDT721027 RNK721027:RNP721027 RXG721027:RXL721027 SHC721027:SHH721027 SQY721027:SRD721027 TAU721027:TAZ721027 TKQ721027:TKV721027 TUM721027:TUR721027 UEI721027:UEN721027 UOE721027:UOJ721027 UYA721027:UYF721027 VHW721027:VIB721027 VRS721027:VRX721027 WBO721027:WBT721027 WLK721027:WLP721027 WVG721027:WVL721027 C786563:E786563 IU786563:IZ786563 SQ786563:SV786563 ACM786563:ACR786563 AMI786563:AMN786563 AWE786563:AWJ786563 BGA786563:BGF786563 BPW786563:BQB786563 BZS786563:BZX786563 CJO786563:CJT786563 CTK786563:CTP786563 DDG786563:DDL786563 DNC786563:DNH786563 DWY786563:DXD786563 EGU786563:EGZ786563 EQQ786563:EQV786563 FAM786563:FAR786563 FKI786563:FKN786563 FUE786563:FUJ786563 GEA786563:GEF786563 GNW786563:GOB786563 GXS786563:GXX786563 HHO786563:HHT786563 HRK786563:HRP786563 IBG786563:IBL786563 ILC786563:ILH786563 IUY786563:IVD786563 JEU786563:JEZ786563 JOQ786563:JOV786563 JYM786563:JYR786563 KII786563:KIN786563 KSE786563:KSJ786563 LCA786563:LCF786563 LLW786563:LMB786563 LVS786563:LVX786563 MFO786563:MFT786563 MPK786563:MPP786563 MZG786563:MZL786563 NJC786563:NJH786563 NSY786563:NTD786563 OCU786563:OCZ786563 OMQ786563:OMV786563 OWM786563:OWR786563 PGI786563:PGN786563 PQE786563:PQJ786563 QAA786563:QAF786563 QJW786563:QKB786563 QTS786563:QTX786563 RDO786563:RDT786563 RNK786563:RNP786563 RXG786563:RXL786563 SHC786563:SHH786563 SQY786563:SRD786563 TAU786563:TAZ786563 TKQ786563:TKV786563 TUM786563:TUR786563 UEI786563:UEN786563 UOE786563:UOJ786563 UYA786563:UYF786563 VHW786563:VIB786563 VRS786563:VRX786563 WBO786563:WBT786563 WLK786563:WLP786563 WVG786563:WVL786563 C852099:E852099 IU852099:IZ852099 SQ852099:SV852099 ACM852099:ACR852099 AMI852099:AMN852099 AWE852099:AWJ852099 BGA852099:BGF852099 BPW852099:BQB852099 BZS852099:BZX852099 CJO852099:CJT852099 CTK852099:CTP852099 DDG852099:DDL852099 DNC852099:DNH852099 DWY852099:DXD852099 EGU852099:EGZ852099 EQQ852099:EQV852099 FAM852099:FAR852099 FKI852099:FKN852099 FUE852099:FUJ852099 GEA852099:GEF852099 GNW852099:GOB852099 GXS852099:GXX852099 HHO852099:HHT852099 HRK852099:HRP852099 IBG852099:IBL852099 ILC852099:ILH852099 IUY852099:IVD852099 JEU852099:JEZ852099 JOQ852099:JOV852099 JYM852099:JYR852099 KII852099:KIN852099 KSE852099:KSJ852099 LCA852099:LCF852099 LLW852099:LMB852099 LVS852099:LVX852099 MFO852099:MFT852099 MPK852099:MPP852099 MZG852099:MZL852099 NJC852099:NJH852099 NSY852099:NTD852099 OCU852099:OCZ852099 OMQ852099:OMV852099 OWM852099:OWR852099 PGI852099:PGN852099 PQE852099:PQJ852099 QAA852099:QAF852099 QJW852099:QKB852099 QTS852099:QTX852099 RDO852099:RDT852099 RNK852099:RNP852099 RXG852099:RXL852099 SHC852099:SHH852099 SQY852099:SRD852099 TAU852099:TAZ852099 TKQ852099:TKV852099 TUM852099:TUR852099 UEI852099:UEN852099 UOE852099:UOJ852099 UYA852099:UYF852099 VHW852099:VIB852099 VRS852099:VRX852099 WBO852099:WBT852099 WLK852099:WLP852099 WVG852099:WVL852099 C917635:E917635 IU917635:IZ917635 SQ917635:SV917635 ACM917635:ACR917635 AMI917635:AMN917635 AWE917635:AWJ917635 BGA917635:BGF917635 BPW917635:BQB917635 BZS917635:BZX917635 CJO917635:CJT917635 CTK917635:CTP917635 DDG917635:DDL917635 DNC917635:DNH917635 DWY917635:DXD917635 EGU917635:EGZ917635 EQQ917635:EQV917635 FAM917635:FAR917635 FKI917635:FKN917635 FUE917635:FUJ917635 GEA917635:GEF917635 GNW917635:GOB917635 GXS917635:GXX917635 HHO917635:HHT917635 HRK917635:HRP917635 IBG917635:IBL917635 ILC917635:ILH917635 IUY917635:IVD917635 JEU917635:JEZ917635 JOQ917635:JOV917635 JYM917635:JYR917635 KII917635:KIN917635 KSE917635:KSJ917635 LCA917635:LCF917635 LLW917635:LMB917635 LVS917635:LVX917635 MFO917635:MFT917635 MPK917635:MPP917635 MZG917635:MZL917635 NJC917635:NJH917635 NSY917635:NTD917635 OCU917635:OCZ917635 OMQ917635:OMV917635 OWM917635:OWR917635 PGI917635:PGN917635 PQE917635:PQJ917635 QAA917635:QAF917635 QJW917635:QKB917635 QTS917635:QTX917635 RDO917635:RDT917635 RNK917635:RNP917635 RXG917635:RXL917635 SHC917635:SHH917635 SQY917635:SRD917635 TAU917635:TAZ917635 TKQ917635:TKV917635 TUM917635:TUR917635 UEI917635:UEN917635 UOE917635:UOJ917635 UYA917635:UYF917635 VHW917635:VIB917635 VRS917635:VRX917635 WBO917635:WBT917635 WLK917635:WLP917635 WVG917635:WVL917635 C983171:E983171 IU983171:IZ983171 SQ983171:SV983171 ACM983171:ACR983171 AMI983171:AMN983171 AWE983171:AWJ983171 BGA983171:BGF983171 BPW983171:BQB983171 BZS983171:BZX983171 CJO983171:CJT983171 CTK983171:CTP983171 DDG983171:DDL983171 DNC983171:DNH983171 DWY983171:DXD983171 EGU983171:EGZ983171 EQQ983171:EQV983171 FAM983171:FAR983171 FKI983171:FKN983171 FUE983171:FUJ983171 GEA983171:GEF983171 GNW983171:GOB983171 GXS983171:GXX983171 HHO983171:HHT983171 HRK983171:HRP983171 IBG983171:IBL983171 ILC983171:ILH983171 IUY983171:IVD983171 JEU983171:JEZ983171 JOQ983171:JOV983171 JYM983171:JYR983171 KII983171:KIN983171 KSE983171:KSJ983171 LCA983171:LCF983171 LLW983171:LMB983171 LVS983171:LVX983171 MFO983171:MFT983171 MPK983171:MPP983171 MZG983171:MZL983171 NJC983171:NJH983171 NSY983171:NTD983171 OCU983171:OCZ983171 OMQ983171:OMV983171 OWM983171:OWR983171 PGI983171:PGN983171 PQE983171:PQJ983171 QAA983171:QAF983171 QJW983171:QKB983171 QTS983171:QTX983171 RDO983171:RDT983171 RNK983171:RNP983171 RXG983171:RXL983171 SHC983171:SHH983171 SQY983171:SRD983171 TAU983171:TAZ983171 TKQ983171:TKV983171 TUM983171:TUR983171 UEI983171:UEN983171 UOE983171:UOJ983171 UYA983171:UYF983171 VHW983171:VIB983171 VRS983171:VRX983171 WBO983171:WBT983171 WLK983171:WLP983171 WVG983171:WVL983171" xr:uid="{00000000-0002-0000-0000-000000000000}">
      <formula1>Bausparten</formula1>
    </dataValidation>
    <dataValidation type="date" operator="greaterThanOrEqual" allowBlank="1" showInputMessage="1" showErrorMessage="1" errorTitle="Falsches Datum" error="Dieses Datum muss grösser sein als das links stehende Datum." sqref="IZ65671 SV65671 ACR65671 AMN65671 AWJ65671 BGF65671 BQB65671 BZX65671 CJT65671 CTP65671 DDL65671 DNH65671 DXD65671 EGZ65671 EQV65671 FAR65671 FKN65671 FUJ65671 GEF65671 GOB65671 GXX65671 HHT65671 HRP65671 IBL65671 ILH65671 IVD65671 JEZ65671 JOV65671 JYR65671 KIN65671 KSJ65671 LCF65671 LMB65671 LVX65671 MFT65671 MPP65671 MZL65671 NJH65671 NTD65671 OCZ65671 OMV65671 OWR65671 PGN65671 PQJ65671 QAF65671 QKB65671 QTX65671 RDT65671 RNP65671 RXL65671 SHH65671 SRD65671 TAZ65671 TKV65671 TUR65671 UEN65671 UOJ65671 UYF65671 VIB65671 VRX65671 WBT65671 WLP65671 WVL65671 IZ131207 SV131207 ACR131207 AMN131207 AWJ131207 BGF131207 BQB131207 BZX131207 CJT131207 CTP131207 DDL131207 DNH131207 DXD131207 EGZ131207 EQV131207 FAR131207 FKN131207 FUJ131207 GEF131207 GOB131207 GXX131207 HHT131207 HRP131207 IBL131207 ILH131207 IVD131207 JEZ131207 JOV131207 JYR131207 KIN131207 KSJ131207 LCF131207 LMB131207 LVX131207 MFT131207 MPP131207 MZL131207 NJH131207 NTD131207 OCZ131207 OMV131207 OWR131207 PGN131207 PQJ131207 QAF131207 QKB131207 QTX131207 RDT131207 RNP131207 RXL131207 SHH131207 SRD131207 TAZ131207 TKV131207 TUR131207 UEN131207 UOJ131207 UYF131207 VIB131207 VRX131207 WBT131207 WLP131207 WVL131207 IZ196743 SV196743 ACR196743 AMN196743 AWJ196743 BGF196743 BQB196743 BZX196743 CJT196743 CTP196743 DDL196743 DNH196743 DXD196743 EGZ196743 EQV196743 FAR196743 FKN196743 FUJ196743 GEF196743 GOB196743 GXX196743 HHT196743 HRP196743 IBL196743 ILH196743 IVD196743 JEZ196743 JOV196743 JYR196743 KIN196743 KSJ196743 LCF196743 LMB196743 LVX196743 MFT196743 MPP196743 MZL196743 NJH196743 NTD196743 OCZ196743 OMV196743 OWR196743 PGN196743 PQJ196743 QAF196743 QKB196743 QTX196743 RDT196743 RNP196743 RXL196743 SHH196743 SRD196743 TAZ196743 TKV196743 TUR196743 UEN196743 UOJ196743 UYF196743 VIB196743 VRX196743 WBT196743 WLP196743 WVL196743 IZ262279 SV262279 ACR262279 AMN262279 AWJ262279 BGF262279 BQB262279 BZX262279 CJT262279 CTP262279 DDL262279 DNH262279 DXD262279 EGZ262279 EQV262279 FAR262279 FKN262279 FUJ262279 GEF262279 GOB262279 GXX262279 HHT262279 HRP262279 IBL262279 ILH262279 IVD262279 JEZ262279 JOV262279 JYR262279 KIN262279 KSJ262279 LCF262279 LMB262279 LVX262279 MFT262279 MPP262279 MZL262279 NJH262279 NTD262279 OCZ262279 OMV262279 OWR262279 PGN262279 PQJ262279 QAF262279 QKB262279 QTX262279 RDT262279 RNP262279 RXL262279 SHH262279 SRD262279 TAZ262279 TKV262279 TUR262279 UEN262279 UOJ262279 UYF262279 VIB262279 VRX262279 WBT262279 WLP262279 WVL262279 IZ327815 SV327815 ACR327815 AMN327815 AWJ327815 BGF327815 BQB327815 BZX327815 CJT327815 CTP327815 DDL327815 DNH327815 DXD327815 EGZ327815 EQV327815 FAR327815 FKN327815 FUJ327815 GEF327815 GOB327815 GXX327815 HHT327815 HRP327815 IBL327815 ILH327815 IVD327815 JEZ327815 JOV327815 JYR327815 KIN327815 KSJ327815 LCF327815 LMB327815 LVX327815 MFT327815 MPP327815 MZL327815 NJH327815 NTD327815 OCZ327815 OMV327815 OWR327815 PGN327815 PQJ327815 QAF327815 QKB327815 QTX327815 RDT327815 RNP327815 RXL327815 SHH327815 SRD327815 TAZ327815 TKV327815 TUR327815 UEN327815 UOJ327815 UYF327815 VIB327815 VRX327815 WBT327815 WLP327815 WVL327815 IZ393351 SV393351 ACR393351 AMN393351 AWJ393351 BGF393351 BQB393351 BZX393351 CJT393351 CTP393351 DDL393351 DNH393351 DXD393351 EGZ393351 EQV393351 FAR393351 FKN393351 FUJ393351 GEF393351 GOB393351 GXX393351 HHT393351 HRP393351 IBL393351 ILH393351 IVD393351 JEZ393351 JOV393351 JYR393351 KIN393351 KSJ393351 LCF393351 LMB393351 LVX393351 MFT393351 MPP393351 MZL393351 NJH393351 NTD393351 OCZ393351 OMV393351 OWR393351 PGN393351 PQJ393351 QAF393351 QKB393351 QTX393351 RDT393351 RNP393351 RXL393351 SHH393351 SRD393351 TAZ393351 TKV393351 TUR393351 UEN393351 UOJ393351 UYF393351 VIB393351 VRX393351 WBT393351 WLP393351 WVL393351 IZ458887 SV458887 ACR458887 AMN458887 AWJ458887 BGF458887 BQB458887 BZX458887 CJT458887 CTP458887 DDL458887 DNH458887 DXD458887 EGZ458887 EQV458887 FAR458887 FKN458887 FUJ458887 GEF458887 GOB458887 GXX458887 HHT458887 HRP458887 IBL458887 ILH458887 IVD458887 JEZ458887 JOV458887 JYR458887 KIN458887 KSJ458887 LCF458887 LMB458887 LVX458887 MFT458887 MPP458887 MZL458887 NJH458887 NTD458887 OCZ458887 OMV458887 OWR458887 PGN458887 PQJ458887 QAF458887 QKB458887 QTX458887 RDT458887 RNP458887 RXL458887 SHH458887 SRD458887 TAZ458887 TKV458887 TUR458887 UEN458887 UOJ458887 UYF458887 VIB458887 VRX458887 WBT458887 WLP458887 WVL458887 IZ524423 SV524423 ACR524423 AMN524423 AWJ524423 BGF524423 BQB524423 BZX524423 CJT524423 CTP524423 DDL524423 DNH524423 DXD524423 EGZ524423 EQV524423 FAR524423 FKN524423 FUJ524423 GEF524423 GOB524423 GXX524423 HHT524423 HRP524423 IBL524423 ILH524423 IVD524423 JEZ524423 JOV524423 JYR524423 KIN524423 KSJ524423 LCF524423 LMB524423 LVX524423 MFT524423 MPP524423 MZL524423 NJH524423 NTD524423 OCZ524423 OMV524423 OWR524423 PGN524423 PQJ524423 QAF524423 QKB524423 QTX524423 RDT524423 RNP524423 RXL524423 SHH524423 SRD524423 TAZ524423 TKV524423 TUR524423 UEN524423 UOJ524423 UYF524423 VIB524423 VRX524423 WBT524423 WLP524423 WVL524423 IZ589959 SV589959 ACR589959 AMN589959 AWJ589959 BGF589959 BQB589959 BZX589959 CJT589959 CTP589959 DDL589959 DNH589959 DXD589959 EGZ589959 EQV589959 FAR589959 FKN589959 FUJ589959 GEF589959 GOB589959 GXX589959 HHT589959 HRP589959 IBL589959 ILH589959 IVD589959 JEZ589959 JOV589959 JYR589959 KIN589959 KSJ589959 LCF589959 LMB589959 LVX589959 MFT589959 MPP589959 MZL589959 NJH589959 NTD589959 OCZ589959 OMV589959 OWR589959 PGN589959 PQJ589959 QAF589959 QKB589959 QTX589959 RDT589959 RNP589959 RXL589959 SHH589959 SRD589959 TAZ589959 TKV589959 TUR589959 UEN589959 UOJ589959 UYF589959 VIB589959 VRX589959 WBT589959 WLP589959 WVL589959 IZ655495 SV655495 ACR655495 AMN655495 AWJ655495 BGF655495 BQB655495 BZX655495 CJT655495 CTP655495 DDL655495 DNH655495 DXD655495 EGZ655495 EQV655495 FAR655495 FKN655495 FUJ655495 GEF655495 GOB655495 GXX655495 HHT655495 HRP655495 IBL655495 ILH655495 IVD655495 JEZ655495 JOV655495 JYR655495 KIN655495 KSJ655495 LCF655495 LMB655495 LVX655495 MFT655495 MPP655495 MZL655495 NJH655495 NTD655495 OCZ655495 OMV655495 OWR655495 PGN655495 PQJ655495 QAF655495 QKB655495 QTX655495 RDT655495 RNP655495 RXL655495 SHH655495 SRD655495 TAZ655495 TKV655495 TUR655495 UEN655495 UOJ655495 UYF655495 VIB655495 VRX655495 WBT655495 WLP655495 WVL655495 IZ721031 SV721031 ACR721031 AMN721031 AWJ721031 BGF721031 BQB721031 BZX721031 CJT721031 CTP721031 DDL721031 DNH721031 DXD721031 EGZ721031 EQV721031 FAR721031 FKN721031 FUJ721031 GEF721031 GOB721031 GXX721031 HHT721031 HRP721031 IBL721031 ILH721031 IVD721031 JEZ721031 JOV721031 JYR721031 KIN721031 KSJ721031 LCF721031 LMB721031 LVX721031 MFT721031 MPP721031 MZL721031 NJH721031 NTD721031 OCZ721031 OMV721031 OWR721031 PGN721031 PQJ721031 QAF721031 QKB721031 QTX721031 RDT721031 RNP721031 RXL721031 SHH721031 SRD721031 TAZ721031 TKV721031 TUR721031 UEN721031 UOJ721031 UYF721031 VIB721031 VRX721031 WBT721031 WLP721031 WVL721031 IZ786567 SV786567 ACR786567 AMN786567 AWJ786567 BGF786567 BQB786567 BZX786567 CJT786567 CTP786567 DDL786567 DNH786567 DXD786567 EGZ786567 EQV786567 FAR786567 FKN786567 FUJ786567 GEF786567 GOB786567 GXX786567 HHT786567 HRP786567 IBL786567 ILH786567 IVD786567 JEZ786567 JOV786567 JYR786567 KIN786567 KSJ786567 LCF786567 LMB786567 LVX786567 MFT786567 MPP786567 MZL786567 NJH786567 NTD786567 OCZ786567 OMV786567 OWR786567 PGN786567 PQJ786567 QAF786567 QKB786567 QTX786567 RDT786567 RNP786567 RXL786567 SHH786567 SRD786567 TAZ786567 TKV786567 TUR786567 UEN786567 UOJ786567 UYF786567 VIB786567 VRX786567 WBT786567 WLP786567 WVL786567 IZ852103 SV852103 ACR852103 AMN852103 AWJ852103 BGF852103 BQB852103 BZX852103 CJT852103 CTP852103 DDL852103 DNH852103 DXD852103 EGZ852103 EQV852103 FAR852103 FKN852103 FUJ852103 GEF852103 GOB852103 GXX852103 HHT852103 HRP852103 IBL852103 ILH852103 IVD852103 JEZ852103 JOV852103 JYR852103 KIN852103 KSJ852103 LCF852103 LMB852103 LVX852103 MFT852103 MPP852103 MZL852103 NJH852103 NTD852103 OCZ852103 OMV852103 OWR852103 PGN852103 PQJ852103 QAF852103 QKB852103 QTX852103 RDT852103 RNP852103 RXL852103 SHH852103 SRD852103 TAZ852103 TKV852103 TUR852103 UEN852103 UOJ852103 UYF852103 VIB852103 VRX852103 WBT852103 WLP852103 WVL852103 IZ917639 SV917639 ACR917639 AMN917639 AWJ917639 BGF917639 BQB917639 BZX917639 CJT917639 CTP917639 DDL917639 DNH917639 DXD917639 EGZ917639 EQV917639 FAR917639 FKN917639 FUJ917639 GEF917639 GOB917639 GXX917639 HHT917639 HRP917639 IBL917639 ILH917639 IVD917639 JEZ917639 JOV917639 JYR917639 KIN917639 KSJ917639 LCF917639 LMB917639 LVX917639 MFT917639 MPP917639 MZL917639 NJH917639 NTD917639 OCZ917639 OMV917639 OWR917639 PGN917639 PQJ917639 QAF917639 QKB917639 QTX917639 RDT917639 RNP917639 RXL917639 SHH917639 SRD917639 TAZ917639 TKV917639 TUR917639 UEN917639 UOJ917639 UYF917639 VIB917639 VRX917639 WBT917639 WLP917639 WVL917639 IZ983175 SV983175 ACR983175 AMN983175 AWJ983175 BGF983175 BQB983175 BZX983175 CJT983175 CTP983175 DDL983175 DNH983175 DXD983175 EGZ983175 EQV983175 FAR983175 FKN983175 FUJ983175 GEF983175 GOB983175 GXX983175 HHT983175 HRP983175 IBL983175 ILH983175 IVD983175 JEZ983175 JOV983175 JYR983175 KIN983175 KSJ983175 LCF983175 LMB983175 LVX983175 MFT983175 MPP983175 MZL983175 NJH983175 NTD983175 OCZ983175 OMV983175 OWR983175 PGN983175 PQJ983175 QAF983175 QKB983175 QTX983175 RDT983175 RNP983175 RXL983175 SHH983175 SRD983175 TAZ983175 TKV983175 TUR983175 UEN983175 UOJ983175 UYF983175 VIB983175 VRX983175 WBT983175 WLP983175 WVL983175" xr:uid="{00000000-0002-0000-0000-000001000000}">
      <formula1>IX65671</formula1>
    </dataValidation>
    <dataValidation type="date" allowBlank="1" showInputMessage="1" showErrorMessage="1" promptTitle="Bearbeitungsdatum prüfen" prompt="Das Bearbeitungsdatum muss zwischen 01.01.2000 udn 01.01.2030 liegen." sqref="C23:E23" xr:uid="{00000000-0002-0000-0000-000002000000}">
      <formula1>36526</formula1>
      <formula2>47484</formula2>
    </dataValidation>
    <dataValidation type="whole" allowBlank="1" showInputMessage="1" showErrorMessage="1" promptTitle="KV-Betrag" prompt="Der KV-Betrag muss zwischen 1 CHF und 1 Mrd. CHF liegen." sqref="C31:E31" xr:uid="{00000000-0002-0000-0000-000003000000}">
      <formula1>1</formula1>
      <formula2>1000000000</formula2>
    </dataValidation>
    <dataValidation type="date" allowBlank="1" showInputMessage="1" showErrorMessage="1" promptTitle="KV-Kostenstand prüfen" prompt="Der KV-Kostenstand muss zwischen 01.01.2000 und 01.01.2030 liegen." sqref="C33:E33" xr:uid="{00000000-0002-0000-0000-000004000000}">
      <formula1>36526</formula1>
      <formula2>47484</formula2>
    </dataValidation>
    <dataValidation type="whole" allowBlank="1" showInputMessage="1" showErrorMessage="1" promptTitle="Betrag" prompt="Der Betrag muss zwischen -1 Mrd. CHF und 1 Mrd. CHF liegen." sqref="C40:C58 C65:C248" xr:uid="{00000000-0002-0000-0000-000005000000}">
      <formula1>-1000000000</formula1>
      <formula2>1000000000</formula2>
    </dataValidation>
    <dataValidation type="date" allowBlank="1" showInputMessage="1" showErrorMessage="1" promptTitle="Angebotsstichtag prüfen" prompt="Der Stichtag muss zwischen 01.01.2013 und 31.12.2020 liegen." sqref="D65:D248" xr:uid="{00000000-0002-0000-0000-000006000000}">
      <formula1>41275</formula1>
      <formula2>44196</formula2>
    </dataValidation>
  </dataValidations>
  <pageMargins left="0.78740157480314965" right="0.39370078740157483" top="0.55118110236220474" bottom="0.78740157480314965" header="0.51181102362204722" footer="0.51181102362204722"/>
  <pageSetup paperSize="9" orientation="portrait" r:id="rId1"/>
  <headerFooter>
    <firstFooter>&amp;L&amp;8 Copyright 2007 by KBOB&amp;C&amp;8Version 2.01/1-2011 deutsch</firstFooter>
  </headerFooter>
  <rowBreaks count="1" manualBreakCount="1">
    <brk id="58" max="16383" man="1"/>
  </rowBreaks>
  <customProperties>
    <customPr name="EpmWorksheetKeyString_GUID" r:id="rId2"/>
  </customProperties>
  <ignoredErrors>
    <ignoredError sqref="E40 E42:E58" unlockedFormula="1"/>
  </ignoredError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7000000}">
          <x14:formula1>
            <xm:f>'D kataloge'!$A$2:$A$9</xm:f>
          </x14:formula1>
          <xm:sqref>C25:E25</xm:sqref>
        </x14:dataValidation>
        <x14:dataValidation type="list" allowBlank="1" showInputMessage="1" showErrorMessage="1" xr:uid="{00000000-0002-0000-0000-000008000000}">
          <x14:formula1>
            <xm:f>'D kataloge'!$B$2:$B$17</xm:f>
          </x14:formula1>
          <xm:sqref>C27:E27</xm:sqref>
        </x14:dataValidation>
        <x14:dataValidation type="list" allowBlank="1" showInputMessage="1" showErrorMessage="1" xr:uid="{00000000-0002-0000-0000-000009000000}">
          <x14:formula1>
            <xm:f>'D kataloge'!$D$2:$D$3</xm:f>
          </x14:formula1>
          <xm:sqref>D40:D58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T577"/>
  <sheetViews>
    <sheetView zoomScaleNormal="100" workbookViewId="0">
      <pane ySplit="13" topLeftCell="A35" activePane="bottomLeft" state="frozen"/>
      <selection activeCell="B22" sqref="B22"/>
      <selection pane="bottomLeft"/>
    </sheetView>
  </sheetViews>
  <sheetFormatPr baseColWidth="10" defaultRowHeight="12.5" x14ac:dyDescent="0.25"/>
  <cols>
    <col min="1" max="1" width="3.453125" style="35" customWidth="1"/>
    <col min="2" max="2" width="42.453125" style="35" customWidth="1"/>
    <col min="3" max="4" width="15" style="35" customWidth="1"/>
    <col min="5" max="6" width="15.81640625" style="35" customWidth="1"/>
    <col min="7" max="9" width="8.54296875" style="35" customWidth="1"/>
    <col min="10" max="10" width="15" style="35" customWidth="1"/>
    <col min="11" max="21" width="11.54296875" style="35"/>
    <col min="22" max="22" width="16.453125" style="68" hidden="1" customWidth="1"/>
    <col min="23" max="24" width="16.453125" style="103" hidden="1" customWidth="1"/>
    <col min="25" max="25" width="10.1796875" style="38" hidden="1" customWidth="1"/>
    <col min="26" max="29" width="19.81640625" style="38" hidden="1" customWidth="1"/>
    <col min="30" max="31" width="19.81640625" style="92" hidden="1" customWidth="1"/>
    <col min="32" max="33" width="19.81640625" style="38" hidden="1" customWidth="1"/>
    <col min="34" max="34" width="19.81640625" style="38" customWidth="1"/>
    <col min="35" max="35" width="14.453125" style="38" customWidth="1"/>
    <col min="36" max="36" width="11" style="38" customWidth="1"/>
    <col min="37" max="44" width="10.1796875" style="38" customWidth="1"/>
    <col min="45" max="45" width="12" style="38" customWidth="1"/>
    <col min="46" max="51" width="10.1796875" style="38" customWidth="1"/>
    <col min="52" max="52" width="14.453125" style="38" customWidth="1"/>
    <col min="53" max="98" width="11.54296875" style="38"/>
    <col min="99" max="124" width="11.54296875" style="88"/>
    <col min="125" max="247" width="11.54296875" style="35"/>
    <col min="248" max="248" width="2.453125" style="35" customWidth="1"/>
    <col min="249" max="250" width="21.453125" style="35" customWidth="1"/>
    <col min="251" max="251" width="3" style="35" customWidth="1"/>
    <col min="252" max="252" width="10.1796875" style="35" customWidth="1"/>
    <col min="253" max="253" width="11.54296875" style="35" customWidth="1"/>
    <col min="254" max="254" width="1.453125" style="35" customWidth="1"/>
    <col min="255" max="255" width="20.453125" style="35" customWidth="1"/>
    <col min="256" max="257" width="3.1796875" style="35" customWidth="1"/>
    <col min="258" max="258" width="11.453125" style="35" customWidth="1"/>
    <col min="259" max="503" width="11.54296875" style="35"/>
    <col min="504" max="504" width="2.453125" style="35" customWidth="1"/>
    <col min="505" max="506" width="21.453125" style="35" customWidth="1"/>
    <col min="507" max="507" width="3" style="35" customWidth="1"/>
    <col min="508" max="508" width="10.1796875" style="35" customWidth="1"/>
    <col min="509" max="509" width="11.54296875" style="35" customWidth="1"/>
    <col min="510" max="510" width="1.453125" style="35" customWidth="1"/>
    <col min="511" max="511" width="20.453125" style="35" customWidth="1"/>
    <col min="512" max="513" width="3.1796875" style="35" customWidth="1"/>
    <col min="514" max="514" width="11.453125" style="35" customWidth="1"/>
    <col min="515" max="759" width="11.54296875" style="35"/>
    <col min="760" max="760" width="2.453125" style="35" customWidth="1"/>
    <col min="761" max="762" width="21.453125" style="35" customWidth="1"/>
    <col min="763" max="763" width="3" style="35" customWidth="1"/>
    <col min="764" max="764" width="10.1796875" style="35" customWidth="1"/>
    <col min="765" max="765" width="11.54296875" style="35" customWidth="1"/>
    <col min="766" max="766" width="1.453125" style="35" customWidth="1"/>
    <col min="767" max="767" width="20.453125" style="35" customWidth="1"/>
    <col min="768" max="769" width="3.1796875" style="35" customWidth="1"/>
    <col min="770" max="770" width="11.453125" style="35" customWidth="1"/>
    <col min="771" max="1015" width="11.54296875" style="35"/>
    <col min="1016" max="1016" width="2.453125" style="35" customWidth="1"/>
    <col min="1017" max="1018" width="21.453125" style="35" customWidth="1"/>
    <col min="1019" max="1019" width="3" style="35" customWidth="1"/>
    <col min="1020" max="1020" width="10.1796875" style="35" customWidth="1"/>
    <col min="1021" max="1021" width="11.54296875" style="35" customWidth="1"/>
    <col min="1022" max="1022" width="1.453125" style="35" customWidth="1"/>
    <col min="1023" max="1023" width="20.453125" style="35" customWidth="1"/>
    <col min="1024" max="1025" width="3.1796875" style="35" customWidth="1"/>
    <col min="1026" max="1026" width="11.453125" style="35" customWidth="1"/>
    <col min="1027" max="1271" width="11.54296875" style="35"/>
    <col min="1272" max="1272" width="2.453125" style="35" customWidth="1"/>
    <col min="1273" max="1274" width="21.453125" style="35" customWidth="1"/>
    <col min="1275" max="1275" width="3" style="35" customWidth="1"/>
    <col min="1276" max="1276" width="10.1796875" style="35" customWidth="1"/>
    <col min="1277" max="1277" width="11.54296875" style="35" customWidth="1"/>
    <col min="1278" max="1278" width="1.453125" style="35" customWidth="1"/>
    <col min="1279" max="1279" width="20.453125" style="35" customWidth="1"/>
    <col min="1280" max="1281" width="3.1796875" style="35" customWidth="1"/>
    <col min="1282" max="1282" width="11.453125" style="35" customWidth="1"/>
    <col min="1283" max="1527" width="11.54296875" style="35"/>
    <col min="1528" max="1528" width="2.453125" style="35" customWidth="1"/>
    <col min="1529" max="1530" width="21.453125" style="35" customWidth="1"/>
    <col min="1531" max="1531" width="3" style="35" customWidth="1"/>
    <col min="1532" max="1532" width="10.1796875" style="35" customWidth="1"/>
    <col min="1533" max="1533" width="11.54296875" style="35" customWidth="1"/>
    <col min="1534" max="1534" width="1.453125" style="35" customWidth="1"/>
    <col min="1535" max="1535" width="20.453125" style="35" customWidth="1"/>
    <col min="1536" max="1537" width="3.1796875" style="35" customWidth="1"/>
    <col min="1538" max="1538" width="11.453125" style="35" customWidth="1"/>
    <col min="1539" max="1783" width="11.54296875" style="35"/>
    <col min="1784" max="1784" width="2.453125" style="35" customWidth="1"/>
    <col min="1785" max="1786" width="21.453125" style="35" customWidth="1"/>
    <col min="1787" max="1787" width="3" style="35" customWidth="1"/>
    <col min="1788" max="1788" width="10.1796875" style="35" customWidth="1"/>
    <col min="1789" max="1789" width="11.54296875" style="35" customWidth="1"/>
    <col min="1790" max="1790" width="1.453125" style="35" customWidth="1"/>
    <col min="1791" max="1791" width="20.453125" style="35" customWidth="1"/>
    <col min="1792" max="1793" width="3.1796875" style="35" customWidth="1"/>
    <col min="1794" max="1794" width="11.453125" style="35" customWidth="1"/>
    <col min="1795" max="2039" width="11.54296875" style="35"/>
    <col min="2040" max="2040" width="2.453125" style="35" customWidth="1"/>
    <col min="2041" max="2042" width="21.453125" style="35" customWidth="1"/>
    <col min="2043" max="2043" width="3" style="35" customWidth="1"/>
    <col min="2044" max="2044" width="10.1796875" style="35" customWidth="1"/>
    <col min="2045" max="2045" width="11.54296875" style="35" customWidth="1"/>
    <col min="2046" max="2046" width="1.453125" style="35" customWidth="1"/>
    <col min="2047" max="2047" width="20.453125" style="35" customWidth="1"/>
    <col min="2048" max="2049" width="3.1796875" style="35" customWidth="1"/>
    <col min="2050" max="2050" width="11.453125" style="35" customWidth="1"/>
    <col min="2051" max="2295" width="11.54296875" style="35"/>
    <col min="2296" max="2296" width="2.453125" style="35" customWidth="1"/>
    <col min="2297" max="2298" width="21.453125" style="35" customWidth="1"/>
    <col min="2299" max="2299" width="3" style="35" customWidth="1"/>
    <col min="2300" max="2300" width="10.1796875" style="35" customWidth="1"/>
    <col min="2301" max="2301" width="11.54296875" style="35" customWidth="1"/>
    <col min="2302" max="2302" width="1.453125" style="35" customWidth="1"/>
    <col min="2303" max="2303" width="20.453125" style="35" customWidth="1"/>
    <col min="2304" max="2305" width="3.1796875" style="35" customWidth="1"/>
    <col min="2306" max="2306" width="11.453125" style="35" customWidth="1"/>
    <col min="2307" max="2551" width="11.54296875" style="35"/>
    <col min="2552" max="2552" width="2.453125" style="35" customWidth="1"/>
    <col min="2553" max="2554" width="21.453125" style="35" customWidth="1"/>
    <col min="2555" max="2555" width="3" style="35" customWidth="1"/>
    <col min="2556" max="2556" width="10.1796875" style="35" customWidth="1"/>
    <col min="2557" max="2557" width="11.54296875" style="35" customWidth="1"/>
    <col min="2558" max="2558" width="1.453125" style="35" customWidth="1"/>
    <col min="2559" max="2559" width="20.453125" style="35" customWidth="1"/>
    <col min="2560" max="2561" width="3.1796875" style="35" customWidth="1"/>
    <col min="2562" max="2562" width="11.453125" style="35" customWidth="1"/>
    <col min="2563" max="2807" width="11.54296875" style="35"/>
    <col min="2808" max="2808" width="2.453125" style="35" customWidth="1"/>
    <col min="2809" max="2810" width="21.453125" style="35" customWidth="1"/>
    <col min="2811" max="2811" width="3" style="35" customWidth="1"/>
    <col min="2812" max="2812" width="10.1796875" style="35" customWidth="1"/>
    <col min="2813" max="2813" width="11.54296875" style="35" customWidth="1"/>
    <col min="2814" max="2814" width="1.453125" style="35" customWidth="1"/>
    <col min="2815" max="2815" width="20.453125" style="35" customWidth="1"/>
    <col min="2816" max="2817" width="3.1796875" style="35" customWidth="1"/>
    <col min="2818" max="2818" width="11.453125" style="35" customWidth="1"/>
    <col min="2819" max="3063" width="11.54296875" style="35"/>
    <col min="3064" max="3064" width="2.453125" style="35" customWidth="1"/>
    <col min="3065" max="3066" width="21.453125" style="35" customWidth="1"/>
    <col min="3067" max="3067" width="3" style="35" customWidth="1"/>
    <col min="3068" max="3068" width="10.1796875" style="35" customWidth="1"/>
    <col min="3069" max="3069" width="11.54296875" style="35" customWidth="1"/>
    <col min="3070" max="3070" width="1.453125" style="35" customWidth="1"/>
    <col min="3071" max="3071" width="20.453125" style="35" customWidth="1"/>
    <col min="3072" max="3073" width="3.1796875" style="35" customWidth="1"/>
    <col min="3074" max="3074" width="11.453125" style="35" customWidth="1"/>
    <col min="3075" max="3319" width="11.54296875" style="35"/>
    <col min="3320" max="3320" width="2.453125" style="35" customWidth="1"/>
    <col min="3321" max="3322" width="21.453125" style="35" customWidth="1"/>
    <col min="3323" max="3323" width="3" style="35" customWidth="1"/>
    <col min="3324" max="3324" width="10.1796875" style="35" customWidth="1"/>
    <col min="3325" max="3325" width="11.54296875" style="35" customWidth="1"/>
    <col min="3326" max="3326" width="1.453125" style="35" customWidth="1"/>
    <col min="3327" max="3327" width="20.453125" style="35" customWidth="1"/>
    <col min="3328" max="3329" width="3.1796875" style="35" customWidth="1"/>
    <col min="3330" max="3330" width="11.453125" style="35" customWidth="1"/>
    <col min="3331" max="3575" width="11.54296875" style="35"/>
    <col min="3576" max="3576" width="2.453125" style="35" customWidth="1"/>
    <col min="3577" max="3578" width="21.453125" style="35" customWidth="1"/>
    <col min="3579" max="3579" width="3" style="35" customWidth="1"/>
    <col min="3580" max="3580" width="10.1796875" style="35" customWidth="1"/>
    <col min="3581" max="3581" width="11.54296875" style="35" customWidth="1"/>
    <col min="3582" max="3582" width="1.453125" style="35" customWidth="1"/>
    <col min="3583" max="3583" width="20.453125" style="35" customWidth="1"/>
    <col min="3584" max="3585" width="3.1796875" style="35" customWidth="1"/>
    <col min="3586" max="3586" width="11.453125" style="35" customWidth="1"/>
    <col min="3587" max="3831" width="11.54296875" style="35"/>
    <col min="3832" max="3832" width="2.453125" style="35" customWidth="1"/>
    <col min="3833" max="3834" width="21.453125" style="35" customWidth="1"/>
    <col min="3835" max="3835" width="3" style="35" customWidth="1"/>
    <col min="3836" max="3836" width="10.1796875" style="35" customWidth="1"/>
    <col min="3837" max="3837" width="11.54296875" style="35" customWidth="1"/>
    <col min="3838" max="3838" width="1.453125" style="35" customWidth="1"/>
    <col min="3839" max="3839" width="20.453125" style="35" customWidth="1"/>
    <col min="3840" max="3841" width="3.1796875" style="35" customWidth="1"/>
    <col min="3842" max="3842" width="11.453125" style="35" customWidth="1"/>
    <col min="3843" max="4087" width="11.54296875" style="35"/>
    <col min="4088" max="4088" width="2.453125" style="35" customWidth="1"/>
    <col min="4089" max="4090" width="21.453125" style="35" customWidth="1"/>
    <col min="4091" max="4091" width="3" style="35" customWidth="1"/>
    <col min="4092" max="4092" width="10.1796875" style="35" customWidth="1"/>
    <col min="4093" max="4093" width="11.54296875" style="35" customWidth="1"/>
    <col min="4094" max="4094" width="1.453125" style="35" customWidth="1"/>
    <col min="4095" max="4095" width="20.453125" style="35" customWidth="1"/>
    <col min="4096" max="4097" width="3.1796875" style="35" customWidth="1"/>
    <col min="4098" max="4098" width="11.453125" style="35" customWidth="1"/>
    <col min="4099" max="4343" width="11.54296875" style="35"/>
    <col min="4344" max="4344" width="2.453125" style="35" customWidth="1"/>
    <col min="4345" max="4346" width="21.453125" style="35" customWidth="1"/>
    <col min="4347" max="4347" width="3" style="35" customWidth="1"/>
    <col min="4348" max="4348" width="10.1796875" style="35" customWidth="1"/>
    <col min="4349" max="4349" width="11.54296875" style="35" customWidth="1"/>
    <col min="4350" max="4350" width="1.453125" style="35" customWidth="1"/>
    <col min="4351" max="4351" width="20.453125" style="35" customWidth="1"/>
    <col min="4352" max="4353" width="3.1796875" style="35" customWidth="1"/>
    <col min="4354" max="4354" width="11.453125" style="35" customWidth="1"/>
    <col min="4355" max="4599" width="11.54296875" style="35"/>
    <col min="4600" max="4600" width="2.453125" style="35" customWidth="1"/>
    <col min="4601" max="4602" width="21.453125" style="35" customWidth="1"/>
    <col min="4603" max="4603" width="3" style="35" customWidth="1"/>
    <col min="4604" max="4604" width="10.1796875" style="35" customWidth="1"/>
    <col min="4605" max="4605" width="11.54296875" style="35" customWidth="1"/>
    <col min="4606" max="4606" width="1.453125" style="35" customWidth="1"/>
    <col min="4607" max="4607" width="20.453125" style="35" customWidth="1"/>
    <col min="4608" max="4609" width="3.1796875" style="35" customWidth="1"/>
    <col min="4610" max="4610" width="11.453125" style="35" customWidth="1"/>
    <col min="4611" max="4855" width="11.54296875" style="35"/>
    <col min="4856" max="4856" width="2.453125" style="35" customWidth="1"/>
    <col min="4857" max="4858" width="21.453125" style="35" customWidth="1"/>
    <col min="4859" max="4859" width="3" style="35" customWidth="1"/>
    <col min="4860" max="4860" width="10.1796875" style="35" customWidth="1"/>
    <col min="4861" max="4861" width="11.54296875" style="35" customWidth="1"/>
    <col min="4862" max="4862" width="1.453125" style="35" customWidth="1"/>
    <col min="4863" max="4863" width="20.453125" style="35" customWidth="1"/>
    <col min="4864" max="4865" width="3.1796875" style="35" customWidth="1"/>
    <col min="4866" max="4866" width="11.453125" style="35" customWidth="1"/>
    <col min="4867" max="5111" width="11.54296875" style="35"/>
    <col min="5112" max="5112" width="2.453125" style="35" customWidth="1"/>
    <col min="5113" max="5114" width="21.453125" style="35" customWidth="1"/>
    <col min="5115" max="5115" width="3" style="35" customWidth="1"/>
    <col min="5116" max="5116" width="10.1796875" style="35" customWidth="1"/>
    <col min="5117" max="5117" width="11.54296875" style="35" customWidth="1"/>
    <col min="5118" max="5118" width="1.453125" style="35" customWidth="1"/>
    <col min="5119" max="5119" width="20.453125" style="35" customWidth="1"/>
    <col min="5120" max="5121" width="3.1796875" style="35" customWidth="1"/>
    <col min="5122" max="5122" width="11.453125" style="35" customWidth="1"/>
    <col min="5123" max="5367" width="11.54296875" style="35"/>
    <col min="5368" max="5368" width="2.453125" style="35" customWidth="1"/>
    <col min="5369" max="5370" width="21.453125" style="35" customWidth="1"/>
    <col min="5371" max="5371" width="3" style="35" customWidth="1"/>
    <col min="5372" max="5372" width="10.1796875" style="35" customWidth="1"/>
    <col min="5373" max="5373" width="11.54296875" style="35" customWidth="1"/>
    <col min="5374" max="5374" width="1.453125" style="35" customWidth="1"/>
    <col min="5375" max="5375" width="20.453125" style="35" customWidth="1"/>
    <col min="5376" max="5377" width="3.1796875" style="35" customWidth="1"/>
    <col min="5378" max="5378" width="11.453125" style="35" customWidth="1"/>
    <col min="5379" max="5623" width="11.54296875" style="35"/>
    <col min="5624" max="5624" width="2.453125" style="35" customWidth="1"/>
    <col min="5625" max="5626" width="21.453125" style="35" customWidth="1"/>
    <col min="5627" max="5627" width="3" style="35" customWidth="1"/>
    <col min="5628" max="5628" width="10.1796875" style="35" customWidth="1"/>
    <col min="5629" max="5629" width="11.54296875" style="35" customWidth="1"/>
    <col min="5630" max="5630" width="1.453125" style="35" customWidth="1"/>
    <col min="5631" max="5631" width="20.453125" style="35" customWidth="1"/>
    <col min="5632" max="5633" width="3.1796875" style="35" customWidth="1"/>
    <col min="5634" max="5634" width="11.453125" style="35" customWidth="1"/>
    <col min="5635" max="5879" width="11.54296875" style="35"/>
    <col min="5880" max="5880" width="2.453125" style="35" customWidth="1"/>
    <col min="5881" max="5882" width="21.453125" style="35" customWidth="1"/>
    <col min="5883" max="5883" width="3" style="35" customWidth="1"/>
    <col min="5884" max="5884" width="10.1796875" style="35" customWidth="1"/>
    <col min="5885" max="5885" width="11.54296875" style="35" customWidth="1"/>
    <col min="5886" max="5886" width="1.453125" style="35" customWidth="1"/>
    <col min="5887" max="5887" width="20.453125" style="35" customWidth="1"/>
    <col min="5888" max="5889" width="3.1796875" style="35" customWidth="1"/>
    <col min="5890" max="5890" width="11.453125" style="35" customWidth="1"/>
    <col min="5891" max="6135" width="11.54296875" style="35"/>
    <col min="6136" max="6136" width="2.453125" style="35" customWidth="1"/>
    <col min="6137" max="6138" width="21.453125" style="35" customWidth="1"/>
    <col min="6139" max="6139" width="3" style="35" customWidth="1"/>
    <col min="6140" max="6140" width="10.1796875" style="35" customWidth="1"/>
    <col min="6141" max="6141" width="11.54296875" style="35" customWidth="1"/>
    <col min="6142" max="6142" width="1.453125" style="35" customWidth="1"/>
    <col min="6143" max="6143" width="20.453125" style="35" customWidth="1"/>
    <col min="6144" max="6145" width="3.1796875" style="35" customWidth="1"/>
    <col min="6146" max="6146" width="11.453125" style="35" customWidth="1"/>
    <col min="6147" max="6391" width="11.54296875" style="35"/>
    <col min="6392" max="6392" width="2.453125" style="35" customWidth="1"/>
    <col min="6393" max="6394" width="21.453125" style="35" customWidth="1"/>
    <col min="6395" max="6395" width="3" style="35" customWidth="1"/>
    <col min="6396" max="6396" width="10.1796875" style="35" customWidth="1"/>
    <col min="6397" max="6397" width="11.54296875" style="35" customWidth="1"/>
    <col min="6398" max="6398" width="1.453125" style="35" customWidth="1"/>
    <col min="6399" max="6399" width="20.453125" style="35" customWidth="1"/>
    <col min="6400" max="6401" width="3.1796875" style="35" customWidth="1"/>
    <col min="6402" max="6402" width="11.453125" style="35" customWidth="1"/>
    <col min="6403" max="6647" width="11.54296875" style="35"/>
    <col min="6648" max="6648" width="2.453125" style="35" customWidth="1"/>
    <col min="6649" max="6650" width="21.453125" style="35" customWidth="1"/>
    <col min="6651" max="6651" width="3" style="35" customWidth="1"/>
    <col min="6652" max="6652" width="10.1796875" style="35" customWidth="1"/>
    <col min="6653" max="6653" width="11.54296875" style="35" customWidth="1"/>
    <col min="6654" max="6654" width="1.453125" style="35" customWidth="1"/>
    <col min="6655" max="6655" width="20.453125" style="35" customWidth="1"/>
    <col min="6656" max="6657" width="3.1796875" style="35" customWidth="1"/>
    <col min="6658" max="6658" width="11.453125" style="35" customWidth="1"/>
    <col min="6659" max="6903" width="11.54296875" style="35"/>
    <col min="6904" max="6904" width="2.453125" style="35" customWidth="1"/>
    <col min="6905" max="6906" width="21.453125" style="35" customWidth="1"/>
    <col min="6907" max="6907" width="3" style="35" customWidth="1"/>
    <col min="6908" max="6908" width="10.1796875" style="35" customWidth="1"/>
    <col min="6909" max="6909" width="11.54296875" style="35" customWidth="1"/>
    <col min="6910" max="6910" width="1.453125" style="35" customWidth="1"/>
    <col min="6911" max="6911" width="20.453125" style="35" customWidth="1"/>
    <col min="6912" max="6913" width="3.1796875" style="35" customWidth="1"/>
    <col min="6914" max="6914" width="11.453125" style="35" customWidth="1"/>
    <col min="6915" max="7159" width="11.54296875" style="35"/>
    <col min="7160" max="7160" width="2.453125" style="35" customWidth="1"/>
    <col min="7161" max="7162" width="21.453125" style="35" customWidth="1"/>
    <col min="7163" max="7163" width="3" style="35" customWidth="1"/>
    <col min="7164" max="7164" width="10.1796875" style="35" customWidth="1"/>
    <col min="7165" max="7165" width="11.54296875" style="35" customWidth="1"/>
    <col min="7166" max="7166" width="1.453125" style="35" customWidth="1"/>
    <col min="7167" max="7167" width="20.453125" style="35" customWidth="1"/>
    <col min="7168" max="7169" width="3.1796875" style="35" customWidth="1"/>
    <col min="7170" max="7170" width="11.453125" style="35" customWidth="1"/>
    <col min="7171" max="7415" width="11.54296875" style="35"/>
    <col min="7416" max="7416" width="2.453125" style="35" customWidth="1"/>
    <col min="7417" max="7418" width="21.453125" style="35" customWidth="1"/>
    <col min="7419" max="7419" width="3" style="35" customWidth="1"/>
    <col min="7420" max="7420" width="10.1796875" style="35" customWidth="1"/>
    <col min="7421" max="7421" width="11.54296875" style="35" customWidth="1"/>
    <col min="7422" max="7422" width="1.453125" style="35" customWidth="1"/>
    <col min="7423" max="7423" width="20.453125" style="35" customWidth="1"/>
    <col min="7424" max="7425" width="3.1796875" style="35" customWidth="1"/>
    <col min="7426" max="7426" width="11.453125" style="35" customWidth="1"/>
    <col min="7427" max="7671" width="11.54296875" style="35"/>
    <col min="7672" max="7672" width="2.453125" style="35" customWidth="1"/>
    <col min="7673" max="7674" width="21.453125" style="35" customWidth="1"/>
    <col min="7675" max="7675" width="3" style="35" customWidth="1"/>
    <col min="7676" max="7676" width="10.1796875" style="35" customWidth="1"/>
    <col min="7677" max="7677" width="11.54296875" style="35" customWidth="1"/>
    <col min="7678" max="7678" width="1.453125" style="35" customWidth="1"/>
    <col min="7679" max="7679" width="20.453125" style="35" customWidth="1"/>
    <col min="7680" max="7681" width="3.1796875" style="35" customWidth="1"/>
    <col min="7682" max="7682" width="11.453125" style="35" customWidth="1"/>
    <col min="7683" max="7927" width="11.54296875" style="35"/>
    <col min="7928" max="7928" width="2.453125" style="35" customWidth="1"/>
    <col min="7929" max="7930" width="21.453125" style="35" customWidth="1"/>
    <col min="7931" max="7931" width="3" style="35" customWidth="1"/>
    <col min="7932" max="7932" width="10.1796875" style="35" customWidth="1"/>
    <col min="7933" max="7933" width="11.54296875" style="35" customWidth="1"/>
    <col min="7934" max="7934" width="1.453125" style="35" customWidth="1"/>
    <col min="7935" max="7935" width="20.453125" style="35" customWidth="1"/>
    <col min="7936" max="7937" width="3.1796875" style="35" customWidth="1"/>
    <col min="7938" max="7938" width="11.453125" style="35" customWidth="1"/>
    <col min="7939" max="8183" width="11.54296875" style="35"/>
    <col min="8184" max="8184" width="2.453125" style="35" customWidth="1"/>
    <col min="8185" max="8186" width="21.453125" style="35" customWidth="1"/>
    <col min="8187" max="8187" width="3" style="35" customWidth="1"/>
    <col min="8188" max="8188" width="10.1796875" style="35" customWidth="1"/>
    <col min="8189" max="8189" width="11.54296875" style="35" customWidth="1"/>
    <col min="8190" max="8190" width="1.453125" style="35" customWidth="1"/>
    <col min="8191" max="8191" width="20.453125" style="35" customWidth="1"/>
    <col min="8192" max="8193" width="3.1796875" style="35" customWidth="1"/>
    <col min="8194" max="8194" width="11.453125" style="35" customWidth="1"/>
    <col min="8195" max="8439" width="11.54296875" style="35"/>
    <col min="8440" max="8440" width="2.453125" style="35" customWidth="1"/>
    <col min="8441" max="8442" width="21.453125" style="35" customWidth="1"/>
    <col min="8443" max="8443" width="3" style="35" customWidth="1"/>
    <col min="8444" max="8444" width="10.1796875" style="35" customWidth="1"/>
    <col min="8445" max="8445" width="11.54296875" style="35" customWidth="1"/>
    <col min="8446" max="8446" width="1.453125" style="35" customWidth="1"/>
    <col min="8447" max="8447" width="20.453125" style="35" customWidth="1"/>
    <col min="8448" max="8449" width="3.1796875" style="35" customWidth="1"/>
    <col min="8450" max="8450" width="11.453125" style="35" customWidth="1"/>
    <col min="8451" max="8695" width="11.54296875" style="35"/>
    <col min="8696" max="8696" width="2.453125" style="35" customWidth="1"/>
    <col min="8697" max="8698" width="21.453125" style="35" customWidth="1"/>
    <col min="8699" max="8699" width="3" style="35" customWidth="1"/>
    <col min="8700" max="8700" width="10.1796875" style="35" customWidth="1"/>
    <col min="8701" max="8701" width="11.54296875" style="35" customWidth="1"/>
    <col min="8702" max="8702" width="1.453125" style="35" customWidth="1"/>
    <col min="8703" max="8703" width="20.453125" style="35" customWidth="1"/>
    <col min="8704" max="8705" width="3.1796875" style="35" customWidth="1"/>
    <col min="8706" max="8706" width="11.453125" style="35" customWidth="1"/>
    <col min="8707" max="8951" width="11.54296875" style="35"/>
    <col min="8952" max="8952" width="2.453125" style="35" customWidth="1"/>
    <col min="8953" max="8954" width="21.453125" style="35" customWidth="1"/>
    <col min="8955" max="8955" width="3" style="35" customWidth="1"/>
    <col min="8956" max="8956" width="10.1796875" style="35" customWidth="1"/>
    <col min="8957" max="8957" width="11.54296875" style="35" customWidth="1"/>
    <col min="8958" max="8958" width="1.453125" style="35" customWidth="1"/>
    <col min="8959" max="8959" width="20.453125" style="35" customWidth="1"/>
    <col min="8960" max="8961" width="3.1796875" style="35" customWidth="1"/>
    <col min="8962" max="8962" width="11.453125" style="35" customWidth="1"/>
    <col min="8963" max="9207" width="11.54296875" style="35"/>
    <col min="9208" max="9208" width="2.453125" style="35" customWidth="1"/>
    <col min="9209" max="9210" width="21.453125" style="35" customWidth="1"/>
    <col min="9211" max="9211" width="3" style="35" customWidth="1"/>
    <col min="9212" max="9212" width="10.1796875" style="35" customWidth="1"/>
    <col min="9213" max="9213" width="11.54296875" style="35" customWidth="1"/>
    <col min="9214" max="9214" width="1.453125" style="35" customWidth="1"/>
    <col min="9215" max="9215" width="20.453125" style="35" customWidth="1"/>
    <col min="9216" max="9217" width="3.1796875" style="35" customWidth="1"/>
    <col min="9218" max="9218" width="11.453125" style="35" customWidth="1"/>
    <col min="9219" max="9463" width="11.54296875" style="35"/>
    <col min="9464" max="9464" width="2.453125" style="35" customWidth="1"/>
    <col min="9465" max="9466" width="21.453125" style="35" customWidth="1"/>
    <col min="9467" max="9467" width="3" style="35" customWidth="1"/>
    <col min="9468" max="9468" width="10.1796875" style="35" customWidth="1"/>
    <col min="9469" max="9469" width="11.54296875" style="35" customWidth="1"/>
    <col min="9470" max="9470" width="1.453125" style="35" customWidth="1"/>
    <col min="9471" max="9471" width="20.453125" style="35" customWidth="1"/>
    <col min="9472" max="9473" width="3.1796875" style="35" customWidth="1"/>
    <col min="9474" max="9474" width="11.453125" style="35" customWidth="1"/>
    <col min="9475" max="9719" width="11.54296875" style="35"/>
    <col min="9720" max="9720" width="2.453125" style="35" customWidth="1"/>
    <col min="9721" max="9722" width="21.453125" style="35" customWidth="1"/>
    <col min="9723" max="9723" width="3" style="35" customWidth="1"/>
    <col min="9724" max="9724" width="10.1796875" style="35" customWidth="1"/>
    <col min="9725" max="9725" width="11.54296875" style="35" customWidth="1"/>
    <col min="9726" max="9726" width="1.453125" style="35" customWidth="1"/>
    <col min="9727" max="9727" width="20.453125" style="35" customWidth="1"/>
    <col min="9728" max="9729" width="3.1796875" style="35" customWidth="1"/>
    <col min="9730" max="9730" width="11.453125" style="35" customWidth="1"/>
    <col min="9731" max="9975" width="11.54296875" style="35"/>
    <col min="9976" max="9976" width="2.453125" style="35" customWidth="1"/>
    <col min="9977" max="9978" width="21.453125" style="35" customWidth="1"/>
    <col min="9979" max="9979" width="3" style="35" customWidth="1"/>
    <col min="9980" max="9980" width="10.1796875" style="35" customWidth="1"/>
    <col min="9981" max="9981" width="11.54296875" style="35" customWidth="1"/>
    <col min="9982" max="9982" width="1.453125" style="35" customWidth="1"/>
    <col min="9983" max="9983" width="20.453125" style="35" customWidth="1"/>
    <col min="9984" max="9985" width="3.1796875" style="35" customWidth="1"/>
    <col min="9986" max="9986" width="11.453125" style="35" customWidth="1"/>
    <col min="9987" max="10231" width="11.54296875" style="35"/>
    <col min="10232" max="10232" width="2.453125" style="35" customWidth="1"/>
    <col min="10233" max="10234" width="21.453125" style="35" customWidth="1"/>
    <col min="10235" max="10235" width="3" style="35" customWidth="1"/>
    <col min="10236" max="10236" width="10.1796875" style="35" customWidth="1"/>
    <col min="10237" max="10237" width="11.54296875" style="35" customWidth="1"/>
    <col min="10238" max="10238" width="1.453125" style="35" customWidth="1"/>
    <col min="10239" max="10239" width="20.453125" style="35" customWidth="1"/>
    <col min="10240" max="10241" width="3.1796875" style="35" customWidth="1"/>
    <col min="10242" max="10242" width="11.453125" style="35" customWidth="1"/>
    <col min="10243" max="10487" width="11.54296875" style="35"/>
    <col min="10488" max="10488" width="2.453125" style="35" customWidth="1"/>
    <col min="10489" max="10490" width="21.453125" style="35" customWidth="1"/>
    <col min="10491" max="10491" width="3" style="35" customWidth="1"/>
    <col min="10492" max="10492" width="10.1796875" style="35" customWidth="1"/>
    <col min="10493" max="10493" width="11.54296875" style="35" customWidth="1"/>
    <col min="10494" max="10494" width="1.453125" style="35" customWidth="1"/>
    <col min="10495" max="10495" width="20.453125" style="35" customWidth="1"/>
    <col min="10496" max="10497" width="3.1796875" style="35" customWidth="1"/>
    <col min="10498" max="10498" width="11.453125" style="35" customWidth="1"/>
    <col min="10499" max="10743" width="11.54296875" style="35"/>
    <col min="10744" max="10744" width="2.453125" style="35" customWidth="1"/>
    <col min="10745" max="10746" width="21.453125" style="35" customWidth="1"/>
    <col min="10747" max="10747" width="3" style="35" customWidth="1"/>
    <col min="10748" max="10748" width="10.1796875" style="35" customWidth="1"/>
    <col min="10749" max="10749" width="11.54296875" style="35" customWidth="1"/>
    <col min="10750" max="10750" width="1.453125" style="35" customWidth="1"/>
    <col min="10751" max="10751" width="20.453125" style="35" customWidth="1"/>
    <col min="10752" max="10753" width="3.1796875" style="35" customWidth="1"/>
    <col min="10754" max="10754" width="11.453125" style="35" customWidth="1"/>
    <col min="10755" max="10999" width="11.54296875" style="35"/>
    <col min="11000" max="11000" width="2.453125" style="35" customWidth="1"/>
    <col min="11001" max="11002" width="21.453125" style="35" customWidth="1"/>
    <col min="11003" max="11003" width="3" style="35" customWidth="1"/>
    <col min="11004" max="11004" width="10.1796875" style="35" customWidth="1"/>
    <col min="11005" max="11005" width="11.54296875" style="35" customWidth="1"/>
    <col min="11006" max="11006" width="1.453125" style="35" customWidth="1"/>
    <col min="11007" max="11007" width="20.453125" style="35" customWidth="1"/>
    <col min="11008" max="11009" width="3.1796875" style="35" customWidth="1"/>
    <col min="11010" max="11010" width="11.453125" style="35" customWidth="1"/>
    <col min="11011" max="11255" width="11.54296875" style="35"/>
    <col min="11256" max="11256" width="2.453125" style="35" customWidth="1"/>
    <col min="11257" max="11258" width="21.453125" style="35" customWidth="1"/>
    <col min="11259" max="11259" width="3" style="35" customWidth="1"/>
    <col min="11260" max="11260" width="10.1796875" style="35" customWidth="1"/>
    <col min="11261" max="11261" width="11.54296875" style="35" customWidth="1"/>
    <col min="11262" max="11262" width="1.453125" style="35" customWidth="1"/>
    <col min="11263" max="11263" width="20.453125" style="35" customWidth="1"/>
    <col min="11264" max="11265" width="3.1796875" style="35" customWidth="1"/>
    <col min="11266" max="11266" width="11.453125" style="35" customWidth="1"/>
    <col min="11267" max="11511" width="11.54296875" style="35"/>
    <col min="11512" max="11512" width="2.453125" style="35" customWidth="1"/>
    <col min="11513" max="11514" width="21.453125" style="35" customWidth="1"/>
    <col min="11515" max="11515" width="3" style="35" customWidth="1"/>
    <col min="11516" max="11516" width="10.1796875" style="35" customWidth="1"/>
    <col min="11517" max="11517" width="11.54296875" style="35" customWidth="1"/>
    <col min="11518" max="11518" width="1.453125" style="35" customWidth="1"/>
    <col min="11519" max="11519" width="20.453125" style="35" customWidth="1"/>
    <col min="11520" max="11521" width="3.1796875" style="35" customWidth="1"/>
    <col min="11522" max="11522" width="11.453125" style="35" customWidth="1"/>
    <col min="11523" max="11767" width="11.54296875" style="35"/>
    <col min="11768" max="11768" width="2.453125" style="35" customWidth="1"/>
    <col min="11769" max="11770" width="21.453125" style="35" customWidth="1"/>
    <col min="11771" max="11771" width="3" style="35" customWidth="1"/>
    <col min="11772" max="11772" width="10.1796875" style="35" customWidth="1"/>
    <col min="11773" max="11773" width="11.54296875" style="35" customWidth="1"/>
    <col min="11774" max="11774" width="1.453125" style="35" customWidth="1"/>
    <col min="11775" max="11775" width="20.453125" style="35" customWidth="1"/>
    <col min="11776" max="11777" width="3.1796875" style="35" customWidth="1"/>
    <col min="11778" max="11778" width="11.453125" style="35" customWidth="1"/>
    <col min="11779" max="12023" width="11.54296875" style="35"/>
    <col min="12024" max="12024" width="2.453125" style="35" customWidth="1"/>
    <col min="12025" max="12026" width="21.453125" style="35" customWidth="1"/>
    <col min="12027" max="12027" width="3" style="35" customWidth="1"/>
    <col min="12028" max="12028" width="10.1796875" style="35" customWidth="1"/>
    <col min="12029" max="12029" width="11.54296875" style="35" customWidth="1"/>
    <col min="12030" max="12030" width="1.453125" style="35" customWidth="1"/>
    <col min="12031" max="12031" width="20.453125" style="35" customWidth="1"/>
    <col min="12032" max="12033" width="3.1796875" style="35" customWidth="1"/>
    <col min="12034" max="12034" width="11.453125" style="35" customWidth="1"/>
    <col min="12035" max="12279" width="11.54296875" style="35"/>
    <col min="12280" max="12280" width="2.453125" style="35" customWidth="1"/>
    <col min="12281" max="12282" width="21.453125" style="35" customWidth="1"/>
    <col min="12283" max="12283" width="3" style="35" customWidth="1"/>
    <col min="12284" max="12284" width="10.1796875" style="35" customWidth="1"/>
    <col min="12285" max="12285" width="11.54296875" style="35" customWidth="1"/>
    <col min="12286" max="12286" width="1.453125" style="35" customWidth="1"/>
    <col min="12287" max="12287" width="20.453125" style="35" customWidth="1"/>
    <col min="12288" max="12289" width="3.1796875" style="35" customWidth="1"/>
    <col min="12290" max="12290" width="11.453125" style="35" customWidth="1"/>
    <col min="12291" max="12535" width="11.54296875" style="35"/>
    <col min="12536" max="12536" width="2.453125" style="35" customWidth="1"/>
    <col min="12537" max="12538" width="21.453125" style="35" customWidth="1"/>
    <col min="12539" max="12539" width="3" style="35" customWidth="1"/>
    <col min="12540" max="12540" width="10.1796875" style="35" customWidth="1"/>
    <col min="12541" max="12541" width="11.54296875" style="35" customWidth="1"/>
    <col min="12542" max="12542" width="1.453125" style="35" customWidth="1"/>
    <col min="12543" max="12543" width="20.453125" style="35" customWidth="1"/>
    <col min="12544" max="12545" width="3.1796875" style="35" customWidth="1"/>
    <col min="12546" max="12546" width="11.453125" style="35" customWidth="1"/>
    <col min="12547" max="12791" width="11.54296875" style="35"/>
    <col min="12792" max="12792" width="2.453125" style="35" customWidth="1"/>
    <col min="12793" max="12794" width="21.453125" style="35" customWidth="1"/>
    <col min="12795" max="12795" width="3" style="35" customWidth="1"/>
    <col min="12796" max="12796" width="10.1796875" style="35" customWidth="1"/>
    <col min="12797" max="12797" width="11.54296875" style="35" customWidth="1"/>
    <col min="12798" max="12798" width="1.453125" style="35" customWidth="1"/>
    <col min="12799" max="12799" width="20.453125" style="35" customWidth="1"/>
    <col min="12800" max="12801" width="3.1796875" style="35" customWidth="1"/>
    <col min="12802" max="12802" width="11.453125" style="35" customWidth="1"/>
    <col min="12803" max="13047" width="11.54296875" style="35"/>
    <col min="13048" max="13048" width="2.453125" style="35" customWidth="1"/>
    <col min="13049" max="13050" width="21.453125" style="35" customWidth="1"/>
    <col min="13051" max="13051" width="3" style="35" customWidth="1"/>
    <col min="13052" max="13052" width="10.1796875" style="35" customWidth="1"/>
    <col min="13053" max="13053" width="11.54296875" style="35" customWidth="1"/>
    <col min="13054" max="13054" width="1.453125" style="35" customWidth="1"/>
    <col min="13055" max="13055" width="20.453125" style="35" customWidth="1"/>
    <col min="13056" max="13057" width="3.1796875" style="35" customWidth="1"/>
    <col min="13058" max="13058" width="11.453125" style="35" customWidth="1"/>
    <col min="13059" max="13303" width="11.54296875" style="35"/>
    <col min="13304" max="13304" width="2.453125" style="35" customWidth="1"/>
    <col min="13305" max="13306" width="21.453125" style="35" customWidth="1"/>
    <col min="13307" max="13307" width="3" style="35" customWidth="1"/>
    <col min="13308" max="13308" width="10.1796875" style="35" customWidth="1"/>
    <col min="13309" max="13309" width="11.54296875" style="35" customWidth="1"/>
    <col min="13310" max="13310" width="1.453125" style="35" customWidth="1"/>
    <col min="13311" max="13311" width="20.453125" style="35" customWidth="1"/>
    <col min="13312" max="13313" width="3.1796875" style="35" customWidth="1"/>
    <col min="13314" max="13314" width="11.453125" style="35" customWidth="1"/>
    <col min="13315" max="13559" width="11.54296875" style="35"/>
    <col min="13560" max="13560" width="2.453125" style="35" customWidth="1"/>
    <col min="13561" max="13562" width="21.453125" style="35" customWidth="1"/>
    <col min="13563" max="13563" width="3" style="35" customWidth="1"/>
    <col min="13564" max="13564" width="10.1796875" style="35" customWidth="1"/>
    <col min="13565" max="13565" width="11.54296875" style="35" customWidth="1"/>
    <col min="13566" max="13566" width="1.453125" style="35" customWidth="1"/>
    <col min="13567" max="13567" width="20.453125" style="35" customWidth="1"/>
    <col min="13568" max="13569" width="3.1796875" style="35" customWidth="1"/>
    <col min="13570" max="13570" width="11.453125" style="35" customWidth="1"/>
    <col min="13571" max="13815" width="11.54296875" style="35"/>
    <col min="13816" max="13816" width="2.453125" style="35" customWidth="1"/>
    <col min="13817" max="13818" width="21.453125" style="35" customWidth="1"/>
    <col min="13819" max="13819" width="3" style="35" customWidth="1"/>
    <col min="13820" max="13820" width="10.1796875" style="35" customWidth="1"/>
    <col min="13821" max="13821" width="11.54296875" style="35" customWidth="1"/>
    <col min="13822" max="13822" width="1.453125" style="35" customWidth="1"/>
    <col min="13823" max="13823" width="20.453125" style="35" customWidth="1"/>
    <col min="13824" max="13825" width="3.1796875" style="35" customWidth="1"/>
    <col min="13826" max="13826" width="11.453125" style="35" customWidth="1"/>
    <col min="13827" max="14071" width="11.54296875" style="35"/>
    <col min="14072" max="14072" width="2.453125" style="35" customWidth="1"/>
    <col min="14073" max="14074" width="21.453125" style="35" customWidth="1"/>
    <col min="14075" max="14075" width="3" style="35" customWidth="1"/>
    <col min="14076" max="14076" width="10.1796875" style="35" customWidth="1"/>
    <col min="14077" max="14077" width="11.54296875" style="35" customWidth="1"/>
    <col min="14078" max="14078" width="1.453125" style="35" customWidth="1"/>
    <col min="14079" max="14079" width="20.453125" style="35" customWidth="1"/>
    <col min="14080" max="14081" width="3.1796875" style="35" customWidth="1"/>
    <col min="14082" max="14082" width="11.453125" style="35" customWidth="1"/>
    <col min="14083" max="14327" width="11.54296875" style="35"/>
    <col min="14328" max="14328" width="2.453125" style="35" customWidth="1"/>
    <col min="14329" max="14330" width="21.453125" style="35" customWidth="1"/>
    <col min="14331" max="14331" width="3" style="35" customWidth="1"/>
    <col min="14332" max="14332" width="10.1796875" style="35" customWidth="1"/>
    <col min="14333" max="14333" width="11.54296875" style="35" customWidth="1"/>
    <col min="14334" max="14334" width="1.453125" style="35" customWidth="1"/>
    <col min="14335" max="14335" width="20.453125" style="35" customWidth="1"/>
    <col min="14336" max="14337" width="3.1796875" style="35" customWidth="1"/>
    <col min="14338" max="14338" width="11.453125" style="35" customWidth="1"/>
    <col min="14339" max="14583" width="11.54296875" style="35"/>
    <col min="14584" max="14584" width="2.453125" style="35" customWidth="1"/>
    <col min="14585" max="14586" width="21.453125" style="35" customWidth="1"/>
    <col min="14587" max="14587" width="3" style="35" customWidth="1"/>
    <col min="14588" max="14588" width="10.1796875" style="35" customWidth="1"/>
    <col min="14589" max="14589" width="11.54296875" style="35" customWidth="1"/>
    <col min="14590" max="14590" width="1.453125" style="35" customWidth="1"/>
    <col min="14591" max="14591" width="20.453125" style="35" customWidth="1"/>
    <col min="14592" max="14593" width="3.1796875" style="35" customWidth="1"/>
    <col min="14594" max="14594" width="11.453125" style="35" customWidth="1"/>
    <col min="14595" max="14839" width="11.54296875" style="35"/>
    <col min="14840" max="14840" width="2.453125" style="35" customWidth="1"/>
    <col min="14841" max="14842" width="21.453125" style="35" customWidth="1"/>
    <col min="14843" max="14843" width="3" style="35" customWidth="1"/>
    <col min="14844" max="14844" width="10.1796875" style="35" customWidth="1"/>
    <col min="14845" max="14845" width="11.54296875" style="35" customWidth="1"/>
    <col min="14846" max="14846" width="1.453125" style="35" customWidth="1"/>
    <col min="14847" max="14847" width="20.453125" style="35" customWidth="1"/>
    <col min="14848" max="14849" width="3.1796875" style="35" customWidth="1"/>
    <col min="14850" max="14850" width="11.453125" style="35" customWidth="1"/>
    <col min="14851" max="15095" width="11.54296875" style="35"/>
    <col min="15096" max="15096" width="2.453125" style="35" customWidth="1"/>
    <col min="15097" max="15098" width="21.453125" style="35" customWidth="1"/>
    <col min="15099" max="15099" width="3" style="35" customWidth="1"/>
    <col min="15100" max="15100" width="10.1796875" style="35" customWidth="1"/>
    <col min="15101" max="15101" width="11.54296875" style="35" customWidth="1"/>
    <col min="15102" max="15102" width="1.453125" style="35" customWidth="1"/>
    <col min="15103" max="15103" width="20.453125" style="35" customWidth="1"/>
    <col min="15104" max="15105" width="3.1796875" style="35" customWidth="1"/>
    <col min="15106" max="15106" width="11.453125" style="35" customWidth="1"/>
    <col min="15107" max="15351" width="11.54296875" style="35"/>
    <col min="15352" max="15352" width="2.453125" style="35" customWidth="1"/>
    <col min="15353" max="15354" width="21.453125" style="35" customWidth="1"/>
    <col min="15355" max="15355" width="3" style="35" customWidth="1"/>
    <col min="15356" max="15356" width="10.1796875" style="35" customWidth="1"/>
    <col min="15357" max="15357" width="11.54296875" style="35" customWidth="1"/>
    <col min="15358" max="15358" width="1.453125" style="35" customWidth="1"/>
    <col min="15359" max="15359" width="20.453125" style="35" customWidth="1"/>
    <col min="15360" max="15361" width="3.1796875" style="35" customWidth="1"/>
    <col min="15362" max="15362" width="11.453125" style="35" customWidth="1"/>
    <col min="15363" max="15607" width="11.54296875" style="35"/>
    <col min="15608" max="15608" width="2.453125" style="35" customWidth="1"/>
    <col min="15609" max="15610" width="21.453125" style="35" customWidth="1"/>
    <col min="15611" max="15611" width="3" style="35" customWidth="1"/>
    <col min="15612" max="15612" width="10.1796875" style="35" customWidth="1"/>
    <col min="15613" max="15613" width="11.54296875" style="35" customWidth="1"/>
    <col min="15614" max="15614" width="1.453125" style="35" customWidth="1"/>
    <col min="15615" max="15615" width="20.453125" style="35" customWidth="1"/>
    <col min="15616" max="15617" width="3.1796875" style="35" customWidth="1"/>
    <col min="15618" max="15618" width="11.453125" style="35" customWidth="1"/>
    <col min="15619" max="15863" width="11.54296875" style="35"/>
    <col min="15864" max="15864" width="2.453125" style="35" customWidth="1"/>
    <col min="15865" max="15866" width="21.453125" style="35" customWidth="1"/>
    <col min="15867" max="15867" width="3" style="35" customWidth="1"/>
    <col min="15868" max="15868" width="10.1796875" style="35" customWidth="1"/>
    <col min="15869" max="15869" width="11.54296875" style="35" customWidth="1"/>
    <col min="15870" max="15870" width="1.453125" style="35" customWidth="1"/>
    <col min="15871" max="15871" width="20.453125" style="35" customWidth="1"/>
    <col min="15872" max="15873" width="3.1796875" style="35" customWidth="1"/>
    <col min="15874" max="15874" width="11.453125" style="35" customWidth="1"/>
    <col min="15875" max="16119" width="11.54296875" style="35"/>
    <col min="16120" max="16120" width="2.453125" style="35" customWidth="1"/>
    <col min="16121" max="16122" width="21.453125" style="35" customWidth="1"/>
    <col min="16123" max="16123" width="3" style="35" customWidth="1"/>
    <col min="16124" max="16124" width="10.1796875" style="35" customWidth="1"/>
    <col min="16125" max="16125" width="11.54296875" style="35" customWidth="1"/>
    <col min="16126" max="16126" width="1.453125" style="35" customWidth="1"/>
    <col min="16127" max="16127" width="20.453125" style="35" customWidth="1"/>
    <col min="16128" max="16129" width="3.1796875" style="35" customWidth="1"/>
    <col min="16130" max="16130" width="11.453125" style="35" customWidth="1"/>
    <col min="16131" max="16384" width="11.54296875" style="35"/>
  </cols>
  <sheetData>
    <row r="1" spans="1:124" s="73" customFormat="1" ht="14.5" x14ac:dyDescent="0.35">
      <c r="A1" s="108"/>
      <c r="B1" s="77" t="s">
        <v>115</v>
      </c>
      <c r="C1" s="71"/>
      <c r="D1" s="71"/>
      <c r="E1" s="71"/>
      <c r="F1" s="71"/>
      <c r="V1" s="100"/>
      <c r="W1" s="102"/>
      <c r="X1" s="102"/>
      <c r="Y1" s="74"/>
      <c r="Z1" s="74"/>
      <c r="AA1" s="74"/>
      <c r="AB1" s="74"/>
      <c r="AC1" s="74"/>
      <c r="AD1" s="106"/>
      <c r="AE1" s="106"/>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row>
    <row r="2" spans="1:124" s="73" customFormat="1" x14ac:dyDescent="0.25">
      <c r="A2" s="71"/>
      <c r="B2" s="77" t="s">
        <v>116</v>
      </c>
      <c r="C2" s="71"/>
      <c r="D2" s="71"/>
      <c r="E2" s="71"/>
      <c r="F2" s="71"/>
      <c r="V2" s="100"/>
      <c r="W2" s="102"/>
      <c r="X2" s="102"/>
      <c r="Y2" s="74"/>
      <c r="Z2" s="74"/>
      <c r="AA2" s="74"/>
      <c r="AB2" s="74"/>
      <c r="AC2" s="74"/>
      <c r="AD2" s="106"/>
      <c r="AE2" s="106"/>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row>
    <row r="3" spans="1:124" s="73" customFormat="1" ht="8.15" customHeight="1" x14ac:dyDescent="0.25">
      <c r="A3" s="71"/>
      <c r="B3" s="78"/>
      <c r="C3" s="71"/>
      <c r="D3" s="71"/>
      <c r="E3" s="71"/>
      <c r="F3" s="71"/>
      <c r="V3" s="100"/>
      <c r="W3" s="102"/>
      <c r="X3" s="102"/>
      <c r="Y3" s="74"/>
      <c r="Z3" s="74"/>
      <c r="AA3" s="74"/>
      <c r="AB3" s="74"/>
      <c r="AC3" s="74"/>
      <c r="AD3" s="106"/>
      <c r="AE3" s="106"/>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row>
    <row r="4" spans="1:124" s="73" customFormat="1" ht="8.15" customHeight="1" x14ac:dyDescent="0.25">
      <c r="A4" s="71"/>
      <c r="C4" s="72" t="s">
        <v>20</v>
      </c>
      <c r="D4" s="71"/>
      <c r="E4" s="71"/>
      <c r="F4" s="71"/>
      <c r="V4" s="100"/>
      <c r="W4" s="102"/>
      <c r="X4" s="102"/>
      <c r="Y4" s="74"/>
      <c r="Z4" s="74"/>
      <c r="AA4" s="74"/>
      <c r="AB4" s="74"/>
      <c r="AC4" s="74"/>
      <c r="AD4" s="106"/>
      <c r="AE4" s="106"/>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row>
    <row r="5" spans="1:124" s="73" customFormat="1" ht="10" customHeight="1" x14ac:dyDescent="0.25">
      <c r="A5" s="71"/>
      <c r="B5" s="74"/>
      <c r="C5" s="72" t="s">
        <v>21</v>
      </c>
      <c r="D5" s="71"/>
      <c r="E5" s="75"/>
      <c r="F5" s="75"/>
      <c r="V5" s="100"/>
      <c r="W5" s="102"/>
      <c r="X5" s="102"/>
      <c r="Y5" s="74"/>
      <c r="Z5" s="74"/>
      <c r="AA5" s="74"/>
      <c r="AB5" s="74"/>
      <c r="AC5" s="74"/>
      <c r="AD5" s="106"/>
      <c r="AE5" s="106"/>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row>
    <row r="6" spans="1:124" s="73" customFormat="1" ht="10" customHeight="1" x14ac:dyDescent="0.25">
      <c r="A6" s="71"/>
      <c r="B6" s="74"/>
      <c r="C6" s="72" t="s">
        <v>22</v>
      </c>
      <c r="D6" s="71"/>
      <c r="E6" s="75"/>
      <c r="F6" s="75"/>
      <c r="V6" s="100"/>
      <c r="W6" s="102"/>
      <c r="X6" s="102"/>
      <c r="Y6" s="74"/>
      <c r="Z6" s="74"/>
      <c r="AA6" s="74"/>
      <c r="AB6" s="74"/>
      <c r="AC6" s="74"/>
      <c r="AD6" s="106"/>
      <c r="AE6" s="106"/>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row>
    <row r="7" spans="1:124" s="73" customFormat="1" ht="10" customHeight="1" x14ac:dyDescent="0.25">
      <c r="A7" s="71"/>
      <c r="C7" s="72" t="s">
        <v>23</v>
      </c>
      <c r="D7" s="71"/>
      <c r="E7" s="75"/>
      <c r="F7" s="75"/>
      <c r="V7" s="100"/>
      <c r="W7" s="102"/>
      <c r="X7" s="102"/>
      <c r="Y7" s="74"/>
      <c r="Z7" s="74"/>
      <c r="AA7" s="74"/>
      <c r="AB7" s="74"/>
      <c r="AC7" s="74"/>
      <c r="AD7" s="106"/>
      <c r="AE7" s="106"/>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row>
    <row r="8" spans="1:124" s="73" customFormat="1" ht="10" customHeight="1" x14ac:dyDescent="0.25">
      <c r="A8" s="71"/>
      <c r="C8" s="72" t="s">
        <v>24</v>
      </c>
      <c r="D8" s="71"/>
      <c r="E8" s="75"/>
      <c r="F8" s="75"/>
      <c r="V8" s="100"/>
      <c r="W8" s="102"/>
      <c r="X8" s="102"/>
      <c r="Y8" s="74"/>
      <c r="Z8" s="74"/>
      <c r="AA8" s="74"/>
      <c r="AB8" s="74"/>
      <c r="AC8" s="74"/>
      <c r="AD8" s="106"/>
      <c r="AE8" s="106"/>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row>
    <row r="9" spans="1:124" s="73" customFormat="1" ht="10" customHeight="1" x14ac:dyDescent="0.25">
      <c r="A9" s="71"/>
      <c r="C9" s="72" t="s">
        <v>25</v>
      </c>
      <c r="D9" s="71"/>
      <c r="E9" s="75"/>
      <c r="F9" s="75"/>
      <c r="V9" s="100"/>
      <c r="W9" s="102"/>
      <c r="X9" s="102"/>
      <c r="Y9" s="74"/>
      <c r="Z9" s="74"/>
      <c r="AA9" s="74"/>
      <c r="AB9" s="74"/>
      <c r="AC9" s="74"/>
      <c r="AD9" s="106"/>
      <c r="AE9" s="106"/>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row>
    <row r="10" spans="1:124" s="73" customFormat="1" ht="10" customHeight="1" x14ac:dyDescent="0.25">
      <c r="A10" s="71"/>
      <c r="B10" s="71"/>
      <c r="C10" s="75"/>
      <c r="D10" s="71"/>
      <c r="E10" s="75"/>
      <c r="F10" s="75"/>
      <c r="V10" s="100"/>
      <c r="W10" s="102"/>
      <c r="X10" s="102"/>
      <c r="Y10" s="74"/>
      <c r="Z10" s="74"/>
      <c r="AA10" s="74"/>
      <c r="AB10" s="74"/>
      <c r="AC10" s="74"/>
      <c r="AD10" s="106"/>
      <c r="AE10" s="106"/>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row>
    <row r="11" spans="1:124" s="73" customFormat="1" ht="78.650000000000006" customHeight="1" x14ac:dyDescent="0.25">
      <c r="A11" s="71"/>
      <c r="B11" s="71"/>
      <c r="C11" s="76"/>
      <c r="D11" s="71"/>
      <c r="E11" s="71"/>
      <c r="F11" s="71"/>
      <c r="V11" s="100"/>
      <c r="W11" s="102"/>
      <c r="X11" s="102"/>
      <c r="Y11" s="74"/>
      <c r="Z11" s="74"/>
      <c r="AA11" s="74"/>
      <c r="AB11" s="74"/>
      <c r="AC11" s="74"/>
      <c r="AD11" s="106"/>
      <c r="AE11" s="106"/>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row>
    <row r="12" spans="1:124" ht="16.5" x14ac:dyDescent="0.35">
      <c r="A12" s="36" t="s">
        <v>36</v>
      </c>
      <c r="B12" s="34"/>
      <c r="C12" s="34"/>
      <c r="D12" s="34"/>
      <c r="E12" s="34"/>
      <c r="F12" s="34"/>
      <c r="G12" s="37"/>
    </row>
    <row r="13" spans="1:124" ht="16.5" x14ac:dyDescent="0.35">
      <c r="A13" s="36" t="s">
        <v>38</v>
      </c>
      <c r="B13" s="34"/>
      <c r="C13" s="34"/>
      <c r="D13" s="34"/>
      <c r="E13" s="34"/>
      <c r="F13" s="34"/>
      <c r="G13" s="37"/>
    </row>
    <row r="14" spans="1:124" s="38" customFormat="1" x14ac:dyDescent="0.25">
      <c r="A14" s="2"/>
      <c r="B14" s="2"/>
      <c r="C14" s="2"/>
      <c r="D14" s="2"/>
      <c r="E14" s="2"/>
      <c r="F14" s="2"/>
      <c r="V14" s="68"/>
      <c r="W14" s="103"/>
      <c r="X14" s="103"/>
      <c r="AD14" s="92"/>
      <c r="AE14" s="92"/>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row>
    <row r="15" spans="1:124" s="38" customFormat="1" ht="13" x14ac:dyDescent="0.3">
      <c r="A15" s="120" t="str">
        <f>"Projet '"&amp;'A SAISIE'!C17&amp;"'"</f>
        <v>Projet 'Exemple fictif'</v>
      </c>
      <c r="B15" s="120"/>
      <c r="C15" s="120"/>
      <c r="D15" s="120"/>
      <c r="E15" s="120"/>
      <c r="F15" s="124"/>
      <c r="G15" s="37"/>
      <c r="V15" s="68"/>
      <c r="W15" s="103"/>
      <c r="X15" s="103"/>
      <c r="AD15" s="92"/>
      <c r="AE15" s="92"/>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row>
    <row r="16" spans="1:124" s="38" customFormat="1" ht="6" customHeight="1" x14ac:dyDescent="0.25">
      <c r="A16" s="2"/>
      <c r="B16" s="2"/>
      <c r="C16" s="2"/>
      <c r="D16" s="2"/>
      <c r="E16" s="2"/>
      <c r="F16" s="2"/>
      <c r="V16" s="68"/>
      <c r="W16" s="103"/>
      <c r="X16" s="103"/>
      <c r="AD16" s="92"/>
      <c r="AE16" s="92"/>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row>
    <row r="17" spans="1:124" s="38" customFormat="1" ht="13" x14ac:dyDescent="0.3">
      <c r="A17" s="2"/>
      <c r="B17" s="41" t="s">
        <v>39</v>
      </c>
      <c r="K17" s="38" t="s">
        <v>124</v>
      </c>
      <c r="V17" s="68"/>
      <c r="W17" s="103"/>
      <c r="X17" s="103"/>
      <c r="AD17" s="92"/>
      <c r="AE17" s="92"/>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row>
    <row r="18" spans="1:124" s="38" customFormat="1" ht="6" customHeight="1" x14ac:dyDescent="0.25">
      <c r="A18" s="2"/>
      <c r="B18" s="2"/>
      <c r="C18" s="2"/>
      <c r="D18" s="2"/>
      <c r="E18" s="2"/>
      <c r="F18" s="2"/>
      <c r="V18" s="68"/>
      <c r="W18" s="103"/>
      <c r="X18" s="103"/>
      <c r="AD18" s="92"/>
      <c r="AE18" s="92"/>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row>
    <row r="19" spans="1:124" s="38" customFormat="1" x14ac:dyDescent="0.25">
      <c r="B19" s="45" t="s">
        <v>40</v>
      </c>
      <c r="C19" s="123" t="str">
        <f>IF('A SAISIE'!C19:E19="","",'A SAISIE'!C19:E19)</f>
        <v>Service des ponts et chaussées</v>
      </c>
      <c r="D19" s="123"/>
      <c r="E19" s="123"/>
      <c r="F19" s="125"/>
      <c r="V19" s="68"/>
      <c r="W19" s="103"/>
      <c r="X19" s="103"/>
      <c r="AD19" s="92"/>
      <c r="AE19" s="92"/>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row>
    <row r="20" spans="1:124" s="38" customFormat="1" x14ac:dyDescent="0.25">
      <c r="B20" s="45" t="str">
        <f>'A SAISIE'!B21</f>
        <v>Auteur</v>
      </c>
      <c r="C20" s="123" t="str">
        <f>IF('A SAISIE'!C21:E21="","",'A SAISIE'!C21:E21)</f>
        <v>Max Martin</v>
      </c>
      <c r="D20" s="123"/>
      <c r="E20" s="123"/>
      <c r="F20" s="125"/>
      <c r="V20" s="68"/>
      <c r="W20" s="103"/>
      <c r="X20" s="103"/>
      <c r="AD20" s="92"/>
      <c r="AE20" s="92"/>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row>
    <row r="21" spans="1:124" s="38" customFormat="1" x14ac:dyDescent="0.25">
      <c r="B21" s="45" t="str">
        <f>'A SAISIE'!B23</f>
        <v>Date de l'établissement</v>
      </c>
      <c r="C21" s="114">
        <f>IF('A SAISIE'!C23:E23="","",'A SAISIE'!C23:E23)</f>
        <v>43192</v>
      </c>
      <c r="D21" s="115"/>
      <c r="E21" s="115"/>
      <c r="F21" s="126"/>
      <c r="V21" s="68"/>
      <c r="W21" s="103"/>
      <c r="X21" s="103"/>
      <c r="AD21" s="92"/>
      <c r="AE21" s="92"/>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row>
    <row r="22" spans="1:124" s="38" customFormat="1" x14ac:dyDescent="0.25">
      <c r="B22" s="45" t="str">
        <f>'A SAISIE'!B25</f>
        <v>OFS-Grande région</v>
      </c>
      <c r="C22" s="123" t="str">
        <f>IF('A SAISIE'!C25:E25="","",'A SAISIE'!C25:E25)</f>
        <v>Suisse</v>
      </c>
      <c r="D22" s="123"/>
      <c r="E22" s="123"/>
      <c r="F22" s="125"/>
      <c r="V22" s="68"/>
      <c r="W22" s="103"/>
      <c r="X22" s="103"/>
      <c r="AD22" s="92"/>
      <c r="AE22" s="92"/>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row>
    <row r="23" spans="1:124" s="38" customFormat="1" x14ac:dyDescent="0.25">
      <c r="B23" s="45" t="str">
        <f>'A SAISIE'!B27</f>
        <v>OFS-Type d'objet</v>
      </c>
      <c r="C23" s="123" t="str">
        <f>IF('A SAISIE'!C27:E27="","",'A SAISIE'!C27:E27)</f>
        <v>Bâtiment</v>
      </c>
      <c r="D23" s="123"/>
      <c r="E23" s="123"/>
      <c r="F23" s="125"/>
      <c r="V23" s="68"/>
      <c r="W23" s="103"/>
      <c r="X23" s="103"/>
      <c r="AD23" s="92"/>
      <c r="AE23" s="92"/>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row>
    <row r="24" spans="1:124" s="38" customFormat="1" x14ac:dyDescent="0.25">
      <c r="V24" s="68"/>
      <c r="W24" s="103"/>
      <c r="X24" s="103"/>
      <c r="AD24" s="92"/>
      <c r="AE24" s="92"/>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row>
    <row r="25" spans="1:124" s="38" customFormat="1" ht="13" x14ac:dyDescent="0.3">
      <c r="A25" s="120" t="s">
        <v>99</v>
      </c>
      <c r="B25" s="120"/>
      <c r="C25" s="120"/>
      <c r="D25" s="120"/>
      <c r="E25" s="120"/>
      <c r="F25" s="124"/>
      <c r="G25" s="37"/>
      <c r="V25" s="68"/>
      <c r="W25" s="103"/>
      <c r="X25" s="103"/>
      <c r="AD25" s="92"/>
      <c r="AE25" s="92"/>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row>
    <row r="26" spans="1:124" s="38" customFormat="1" ht="6" customHeight="1" x14ac:dyDescent="0.3">
      <c r="A26" s="2"/>
      <c r="B26" s="2"/>
      <c r="C26" s="2"/>
      <c r="D26" s="2"/>
      <c r="E26" s="2"/>
      <c r="F26" s="2"/>
      <c r="G26" s="37"/>
      <c r="V26" s="68"/>
      <c r="W26" s="103"/>
      <c r="X26" s="103"/>
      <c r="AD26" s="92"/>
      <c r="AE26" s="92"/>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row>
    <row r="27" spans="1:124" s="38" customFormat="1" x14ac:dyDescent="0.25">
      <c r="B27" s="45" t="str">
        <f>'A SAISIE'!B31</f>
        <v>Montant du devis (hors TVA)</v>
      </c>
      <c r="C27" s="121">
        <f>IF('A SAISIE'!C31="","",'A SAISIE'!C31)</f>
        <v>31860595</v>
      </c>
      <c r="D27" s="121"/>
      <c r="E27" s="121"/>
      <c r="F27" s="50"/>
      <c r="K27" s="38" t="s">
        <v>124</v>
      </c>
      <c r="V27" s="68"/>
      <c r="W27" s="103"/>
      <c r="X27" s="103"/>
      <c r="AD27" s="92"/>
      <c r="AE27" s="92"/>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row>
    <row r="28" spans="1:124" s="38" customFormat="1" x14ac:dyDescent="0.25">
      <c r="B28" s="45" t="str">
        <f>'A SAISIE'!B37</f>
        <v>devis suppl./modification projet (hors TVA)</v>
      </c>
      <c r="C28" s="121">
        <f ca="1">IF(C27="","",'A SAISIE'!C37:E37)</f>
        <v>0</v>
      </c>
      <c r="D28" s="121"/>
      <c r="E28" s="121"/>
      <c r="F28" s="50"/>
      <c r="K28" s="38" t="s">
        <v>125</v>
      </c>
      <c r="V28" s="68"/>
      <c r="W28" s="103"/>
      <c r="X28" s="103"/>
      <c r="AD28" s="92"/>
      <c r="AE28" s="92"/>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row>
    <row r="29" spans="1:124" s="38" customFormat="1" x14ac:dyDescent="0.25">
      <c r="B29" s="45" t="s">
        <v>100</v>
      </c>
      <c r="C29" s="121">
        <f>SUM(J50:J1481)</f>
        <v>0</v>
      </c>
      <c r="D29" s="121"/>
      <c r="E29" s="121"/>
      <c r="F29" s="50"/>
      <c r="K29" s="38" t="s">
        <v>127</v>
      </c>
      <c r="V29" s="68"/>
      <c r="W29" s="103"/>
      <c r="X29" s="103"/>
      <c r="AD29" s="92"/>
      <c r="AE29" s="92"/>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row>
    <row r="30" spans="1:124" s="38" customFormat="1" ht="13" x14ac:dyDescent="0.3">
      <c r="B30" s="51" t="s">
        <v>114</v>
      </c>
      <c r="C30" s="122">
        <f ca="1">SUM(C27:E29)</f>
        <v>31860595</v>
      </c>
      <c r="D30" s="122"/>
      <c r="E30" s="122"/>
      <c r="F30" s="127"/>
      <c r="K30" s="38" t="s">
        <v>128</v>
      </c>
      <c r="V30" s="68"/>
      <c r="W30" s="103"/>
      <c r="X30" s="103"/>
      <c r="AD30" s="92"/>
      <c r="AE30" s="92"/>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row>
    <row r="31" spans="1:124" s="38" customFormat="1" x14ac:dyDescent="0.25">
      <c r="B31" s="45"/>
      <c r="C31" s="50"/>
      <c r="D31" s="50"/>
      <c r="E31" s="50"/>
      <c r="F31" s="50"/>
      <c r="V31" s="68"/>
      <c r="W31" s="103"/>
      <c r="X31" s="103"/>
      <c r="AD31" s="92"/>
      <c r="AE31" s="92"/>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row>
    <row r="32" spans="1:124" s="38" customFormat="1" x14ac:dyDescent="0.25">
      <c r="B32" s="45" t="s">
        <v>101</v>
      </c>
      <c r="C32" s="121">
        <f>SUM(C50:C1481)</f>
        <v>0</v>
      </c>
      <c r="D32" s="121"/>
      <c r="E32" s="121"/>
      <c r="F32" s="50"/>
      <c r="K32" s="38" t="s">
        <v>129</v>
      </c>
      <c r="V32" s="68"/>
      <c r="W32" s="103"/>
      <c r="X32" s="103"/>
      <c r="AD32" s="92"/>
      <c r="AE32" s="92"/>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row>
    <row r="33" spans="1:124" s="38" customFormat="1" x14ac:dyDescent="0.25">
      <c r="V33" s="68"/>
      <c r="W33" s="103"/>
      <c r="X33" s="103"/>
      <c r="AD33" s="92"/>
      <c r="AE33" s="92"/>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row>
    <row r="34" spans="1:124" s="38" customFormat="1" ht="13" x14ac:dyDescent="0.3">
      <c r="A34" s="120" t="s">
        <v>102</v>
      </c>
      <c r="B34" s="120"/>
      <c r="C34" s="120"/>
      <c r="D34" s="120"/>
      <c r="E34" s="120"/>
      <c r="F34" s="124"/>
      <c r="G34" s="37"/>
      <c r="V34" s="68"/>
      <c r="W34" s="103"/>
      <c r="X34" s="103"/>
      <c r="AD34" s="92"/>
      <c r="AE34" s="92"/>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row>
    <row r="35" spans="1:124" s="38" customFormat="1" ht="6" customHeight="1" x14ac:dyDescent="0.3">
      <c r="A35" s="2"/>
      <c r="B35" s="2"/>
      <c r="C35" s="2"/>
      <c r="D35" s="2"/>
      <c r="E35" s="2"/>
      <c r="F35" s="2"/>
      <c r="G35" s="37"/>
      <c r="V35" s="68"/>
      <c r="W35" s="103"/>
      <c r="X35" s="103"/>
      <c r="AD35" s="92"/>
      <c r="AE35" s="92"/>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row>
    <row r="36" spans="1:124" s="38" customFormat="1" x14ac:dyDescent="0.25">
      <c r="V36" s="96"/>
      <c r="W36" s="104"/>
      <c r="X36" s="104"/>
      <c r="Y36" s="1"/>
      <c r="Z36" s="1"/>
      <c r="AA36" s="1"/>
      <c r="AB36" s="1"/>
      <c r="AC36" s="1"/>
      <c r="AD36" s="91"/>
      <c r="AE36" s="91"/>
      <c r="AF36" s="1"/>
      <c r="AG36" s="1"/>
      <c r="AH36" s="1"/>
      <c r="AI36" s="1"/>
      <c r="AJ36" s="1"/>
      <c r="AK36" s="1"/>
      <c r="AL36" s="1"/>
      <c r="AM36" s="1"/>
      <c r="AN36" s="1"/>
      <c r="AO36" s="1"/>
      <c r="AP36" s="1"/>
      <c r="AQ36" s="1"/>
      <c r="AR36" s="1"/>
      <c r="AS36" s="1"/>
      <c r="AT36" s="1"/>
      <c r="AU36" s="1"/>
      <c r="AV36" s="1"/>
      <c r="AW36" s="1"/>
      <c r="AX36" s="1"/>
      <c r="AY36" s="1"/>
      <c r="AZ36" s="1"/>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row>
    <row r="37" spans="1:124" s="38" customFormat="1" x14ac:dyDescent="0.25">
      <c r="V37" s="96"/>
      <c r="W37" s="104"/>
      <c r="X37" s="104"/>
      <c r="Y37" s="90"/>
      <c r="Z37" s="1"/>
      <c r="AA37" s="1"/>
      <c r="AB37" s="1"/>
      <c r="AC37" s="1"/>
      <c r="AD37" s="91"/>
      <c r="AE37" s="91"/>
      <c r="AF37" s="1"/>
      <c r="AG37" s="1"/>
      <c r="AH37" s="1"/>
      <c r="AI37" s="1"/>
      <c r="AJ37" s="90"/>
      <c r="AK37" s="90"/>
      <c r="AL37" s="90"/>
      <c r="AM37" s="90"/>
      <c r="AN37" s="90"/>
      <c r="AO37" s="90"/>
      <c r="AP37" s="90"/>
      <c r="AQ37" s="90"/>
      <c r="AR37" s="90"/>
      <c r="AS37" s="90"/>
      <c r="AT37" s="90"/>
      <c r="AU37" s="90"/>
      <c r="AV37" s="90"/>
      <c r="AW37" s="90"/>
      <c r="AX37" s="90"/>
      <c r="AY37" s="90"/>
      <c r="AZ37" s="1"/>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row>
    <row r="38" spans="1:124" s="38" customFormat="1" x14ac:dyDescent="0.25">
      <c r="V38" s="96"/>
      <c r="W38" s="104"/>
      <c r="X38" s="104"/>
      <c r="Y38" s="1"/>
      <c r="Z38" s="93"/>
      <c r="AA38" s="93"/>
      <c r="AB38" s="93"/>
      <c r="AC38" s="93"/>
      <c r="AD38" s="91"/>
      <c r="AE38" s="91"/>
      <c r="AF38" s="93"/>
      <c r="AG38" s="93"/>
      <c r="AH38" s="91"/>
      <c r="AI38" s="91"/>
      <c r="AJ38" s="91"/>
      <c r="AK38" s="91"/>
      <c r="AL38" s="91"/>
      <c r="AM38" s="91"/>
      <c r="AN38" s="91"/>
      <c r="AO38" s="91"/>
      <c r="AP38" s="91"/>
      <c r="AQ38" s="91"/>
      <c r="AR38" s="91"/>
      <c r="AS38" s="91"/>
      <c r="AT38" s="91"/>
      <c r="AU38" s="91"/>
      <c r="AV38" s="91"/>
      <c r="AW38" s="91"/>
      <c r="AX38" s="91"/>
      <c r="AY38" s="91"/>
      <c r="AZ38" s="91"/>
      <c r="BA38" s="92"/>
      <c r="BB38" s="92"/>
      <c r="BC38" s="92"/>
      <c r="BD38" s="92"/>
      <c r="BE38" s="92"/>
      <c r="BF38" s="92"/>
      <c r="BG38" s="92"/>
      <c r="BH38" s="92"/>
      <c r="BI38" s="92"/>
      <c r="BJ38" s="92"/>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row>
    <row r="39" spans="1:124" s="38" customFormat="1" x14ac:dyDescent="0.25">
      <c r="V39" s="96"/>
      <c r="W39" s="104"/>
      <c r="X39" s="104"/>
      <c r="Y39" s="1"/>
      <c r="Z39" s="1"/>
      <c r="AA39" s="1"/>
      <c r="AB39" s="1"/>
      <c r="AC39" s="1"/>
      <c r="AD39" s="91"/>
      <c r="AE39" s="91"/>
      <c r="AF39" s="1"/>
      <c r="AG39" s="1"/>
      <c r="AH39" s="1"/>
      <c r="AI39" s="1"/>
      <c r="AJ39" s="1"/>
      <c r="AK39" s="1"/>
      <c r="AL39" s="1"/>
      <c r="AM39" s="1"/>
      <c r="AN39" s="1"/>
      <c r="AO39" s="1"/>
      <c r="AP39" s="1"/>
      <c r="AQ39" s="1"/>
      <c r="AR39" s="1"/>
      <c r="AS39" s="1"/>
      <c r="AT39" s="1"/>
      <c r="AU39" s="1"/>
      <c r="AV39" s="1"/>
      <c r="AW39" s="1"/>
      <c r="AX39" s="1"/>
      <c r="AY39" s="1"/>
      <c r="AZ39" s="1"/>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row>
    <row r="40" spans="1:124" s="38" customFormat="1" x14ac:dyDescent="0.25">
      <c r="V40" s="96"/>
      <c r="W40" s="104"/>
      <c r="X40" s="104"/>
      <c r="Y40" s="1"/>
      <c r="Z40" s="1"/>
      <c r="AA40" s="1"/>
      <c r="AB40" s="1"/>
      <c r="AC40" s="1"/>
      <c r="AD40" s="91"/>
      <c r="AE40" s="91"/>
      <c r="AF40" s="1"/>
      <c r="AG40" s="1"/>
      <c r="AH40" s="1"/>
      <c r="AI40" s="1"/>
      <c r="AJ40" s="1"/>
      <c r="AK40" s="1"/>
      <c r="AL40" s="1"/>
      <c r="AM40" s="1"/>
      <c r="AN40" s="1"/>
      <c r="AO40" s="1"/>
      <c r="AP40" s="1"/>
      <c r="AQ40" s="1"/>
      <c r="AR40" s="1"/>
      <c r="AS40" s="1"/>
      <c r="AT40" s="1"/>
      <c r="AU40" s="1"/>
      <c r="AV40" s="1"/>
      <c r="AW40" s="1"/>
      <c r="AX40" s="1"/>
      <c r="AY40" s="1"/>
      <c r="AZ40" s="1"/>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row>
    <row r="41" spans="1:124" s="38" customFormat="1" x14ac:dyDescent="0.25">
      <c r="V41" s="96"/>
      <c r="W41" s="104"/>
      <c r="X41" s="104"/>
      <c r="Y41" s="1"/>
      <c r="Z41" s="1"/>
      <c r="AA41" s="1"/>
      <c r="AB41" s="1"/>
      <c r="AC41" s="1"/>
      <c r="AD41" s="91"/>
      <c r="AE41" s="91"/>
      <c r="AF41" s="1"/>
      <c r="AG41" s="1"/>
      <c r="AH41" s="1"/>
      <c r="AI41" s="1"/>
      <c r="AJ41" s="1"/>
      <c r="AK41" s="1"/>
      <c r="AL41" s="1"/>
      <c r="AM41" s="1"/>
      <c r="AN41" s="1"/>
      <c r="AO41" s="1"/>
      <c r="AP41" s="1"/>
      <c r="AQ41" s="1"/>
      <c r="AR41" s="1"/>
      <c r="AS41" s="1"/>
      <c r="AT41" s="1"/>
      <c r="AU41" s="1"/>
      <c r="AV41" s="1"/>
      <c r="AW41" s="1"/>
      <c r="AX41" s="1"/>
      <c r="AY41" s="1"/>
      <c r="AZ41" s="1"/>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row>
    <row r="42" spans="1:124" s="38" customFormat="1" x14ac:dyDescent="0.25">
      <c r="V42" s="96"/>
      <c r="W42" s="104"/>
      <c r="X42" s="104"/>
      <c r="Y42" s="1"/>
      <c r="Z42" s="93"/>
      <c r="AA42" s="93"/>
      <c r="AB42" s="93"/>
      <c r="AC42" s="93"/>
      <c r="AD42" s="91"/>
      <c r="AE42" s="91"/>
      <c r="AF42" s="93"/>
      <c r="AG42" s="93"/>
      <c r="AH42" s="1"/>
      <c r="AI42" s="1"/>
      <c r="AJ42" s="1"/>
      <c r="AK42" s="1"/>
      <c r="AL42" s="1"/>
      <c r="AM42" s="1"/>
      <c r="AN42" s="1"/>
      <c r="AO42" s="1"/>
      <c r="AP42" s="1"/>
      <c r="AQ42" s="1"/>
      <c r="AR42" s="1"/>
      <c r="AS42" s="1"/>
      <c r="AT42" s="1"/>
      <c r="AU42" s="1"/>
      <c r="AV42" s="1"/>
      <c r="AW42" s="1"/>
      <c r="AX42" s="1"/>
      <c r="AY42" s="1"/>
      <c r="AZ42" s="1"/>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row>
    <row r="43" spans="1:124" s="38" customFormat="1" x14ac:dyDescent="0.25">
      <c r="V43" s="96"/>
      <c r="W43" s="104"/>
      <c r="X43" s="104"/>
      <c r="Y43" s="1"/>
      <c r="Z43" s="1"/>
      <c r="AA43" s="1"/>
      <c r="AB43" s="1"/>
      <c r="AC43" s="1"/>
      <c r="AD43" s="91"/>
      <c r="AE43" s="91"/>
      <c r="AF43" s="1"/>
      <c r="AG43" s="1"/>
      <c r="AH43" s="1"/>
      <c r="AI43" s="1"/>
      <c r="AJ43" s="1"/>
      <c r="AK43" s="1"/>
      <c r="AL43" s="1"/>
      <c r="AM43" s="1"/>
      <c r="AN43" s="1"/>
      <c r="AO43" s="1"/>
      <c r="AP43" s="1"/>
      <c r="AQ43" s="1"/>
      <c r="AR43" s="1"/>
      <c r="AS43" s="1"/>
      <c r="AT43" s="1"/>
      <c r="AU43" s="1"/>
      <c r="AV43" s="1"/>
      <c r="AW43" s="1"/>
      <c r="AX43" s="1"/>
      <c r="AY43" s="1"/>
      <c r="AZ43" s="1"/>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row>
    <row r="44" spans="1:124" s="38" customFormat="1" ht="13" x14ac:dyDescent="0.3">
      <c r="V44" s="96"/>
      <c r="W44" s="104"/>
      <c r="X44" s="104"/>
      <c r="Y44" s="1"/>
      <c r="Z44" s="94"/>
      <c r="AA44" s="94"/>
      <c r="AB44" s="94"/>
      <c r="AC44" s="94"/>
      <c r="AD44" s="105"/>
      <c r="AE44" s="105"/>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88"/>
      <c r="DH44" s="88"/>
      <c r="DI44" s="88"/>
      <c r="DJ44" s="88"/>
      <c r="DK44" s="88"/>
      <c r="DL44" s="88"/>
      <c r="DM44" s="88"/>
      <c r="DN44" s="88"/>
      <c r="DO44" s="88"/>
      <c r="DP44" s="88"/>
      <c r="DQ44" s="88"/>
      <c r="DR44" s="88"/>
      <c r="DS44" s="88"/>
      <c r="DT44" s="88"/>
    </row>
    <row r="45" spans="1:124" s="38" customFormat="1" x14ac:dyDescent="0.25">
      <c r="B45" s="45"/>
      <c r="C45" s="50"/>
      <c r="D45" s="50"/>
      <c r="E45" s="50"/>
      <c r="F45" s="50"/>
      <c r="V45" s="96"/>
      <c r="W45" s="104"/>
      <c r="X45" s="104"/>
      <c r="Y45" s="1"/>
      <c r="Z45" s="91"/>
      <c r="AA45" s="91"/>
      <c r="AB45" s="91"/>
      <c r="AC45" s="91"/>
      <c r="AD45" s="91"/>
      <c r="AE45" s="91"/>
      <c r="AF45" s="91"/>
      <c r="AG45" s="91"/>
      <c r="AH45" s="91"/>
      <c r="AI45" s="91"/>
      <c r="AJ45" s="91"/>
      <c r="AK45" s="91"/>
      <c r="AL45" s="91"/>
      <c r="AM45" s="91"/>
      <c r="AN45" s="91"/>
      <c r="AO45" s="91"/>
      <c r="AP45" s="91" t="str">
        <f t="shared" ref="AP45:CO45" si="0">IF(AP38="","",AP38+AO45)</f>
        <v/>
      </c>
      <c r="AQ45" s="91" t="str">
        <f t="shared" si="0"/>
        <v/>
      </c>
      <c r="AR45" s="91" t="str">
        <f t="shared" si="0"/>
        <v/>
      </c>
      <c r="AS45" s="91" t="str">
        <f t="shared" si="0"/>
        <v/>
      </c>
      <c r="AT45" s="91" t="str">
        <f t="shared" si="0"/>
        <v/>
      </c>
      <c r="AU45" s="91" t="str">
        <f t="shared" si="0"/>
        <v/>
      </c>
      <c r="AV45" s="91" t="str">
        <f t="shared" si="0"/>
        <v/>
      </c>
      <c r="AW45" s="91" t="str">
        <f t="shared" si="0"/>
        <v/>
      </c>
      <c r="AX45" s="91" t="str">
        <f t="shared" si="0"/>
        <v/>
      </c>
      <c r="AY45" s="91" t="str">
        <f t="shared" si="0"/>
        <v/>
      </c>
      <c r="AZ45" s="91" t="str">
        <f t="shared" si="0"/>
        <v/>
      </c>
      <c r="BA45" s="91" t="str">
        <f t="shared" si="0"/>
        <v/>
      </c>
      <c r="BB45" s="91" t="str">
        <f t="shared" si="0"/>
        <v/>
      </c>
      <c r="BC45" s="91" t="str">
        <f t="shared" si="0"/>
        <v/>
      </c>
      <c r="BD45" s="91" t="str">
        <f t="shared" si="0"/>
        <v/>
      </c>
      <c r="BE45" s="91" t="str">
        <f t="shared" si="0"/>
        <v/>
      </c>
      <c r="BF45" s="91" t="str">
        <f t="shared" si="0"/>
        <v/>
      </c>
      <c r="BG45" s="91" t="str">
        <f t="shared" si="0"/>
        <v/>
      </c>
      <c r="BH45" s="91" t="str">
        <f t="shared" si="0"/>
        <v/>
      </c>
      <c r="BI45" s="91" t="str">
        <f t="shared" si="0"/>
        <v/>
      </c>
      <c r="BJ45" s="91" t="str">
        <f t="shared" si="0"/>
        <v/>
      </c>
      <c r="BK45" s="91" t="str">
        <f t="shared" si="0"/>
        <v/>
      </c>
      <c r="BL45" s="91" t="str">
        <f t="shared" si="0"/>
        <v/>
      </c>
      <c r="BM45" s="91" t="str">
        <f t="shared" si="0"/>
        <v/>
      </c>
      <c r="BN45" s="91" t="str">
        <f t="shared" si="0"/>
        <v/>
      </c>
      <c r="BO45" s="91" t="str">
        <f t="shared" si="0"/>
        <v/>
      </c>
      <c r="BP45" s="91" t="str">
        <f t="shared" si="0"/>
        <v/>
      </c>
      <c r="BQ45" s="91" t="str">
        <f t="shared" si="0"/>
        <v/>
      </c>
      <c r="BR45" s="91" t="str">
        <f t="shared" si="0"/>
        <v/>
      </c>
      <c r="BS45" s="91" t="str">
        <f t="shared" si="0"/>
        <v/>
      </c>
      <c r="BT45" s="91" t="str">
        <f t="shared" si="0"/>
        <v/>
      </c>
      <c r="BU45" s="91" t="str">
        <f t="shared" si="0"/>
        <v/>
      </c>
      <c r="BV45" s="91" t="str">
        <f t="shared" si="0"/>
        <v/>
      </c>
      <c r="BW45" s="91" t="str">
        <f t="shared" si="0"/>
        <v/>
      </c>
      <c r="BX45" s="91" t="str">
        <f t="shared" si="0"/>
        <v/>
      </c>
      <c r="BY45" s="91" t="str">
        <f t="shared" si="0"/>
        <v/>
      </c>
      <c r="BZ45" s="91" t="str">
        <f t="shared" si="0"/>
        <v/>
      </c>
      <c r="CA45" s="91" t="str">
        <f t="shared" si="0"/>
        <v/>
      </c>
      <c r="CB45" s="91" t="str">
        <f t="shared" si="0"/>
        <v/>
      </c>
      <c r="CC45" s="91" t="str">
        <f t="shared" si="0"/>
        <v/>
      </c>
      <c r="CD45" s="91" t="str">
        <f t="shared" si="0"/>
        <v/>
      </c>
      <c r="CE45" s="91" t="str">
        <f t="shared" si="0"/>
        <v/>
      </c>
      <c r="CF45" s="91" t="str">
        <f t="shared" si="0"/>
        <v/>
      </c>
      <c r="CG45" s="91" t="str">
        <f t="shared" si="0"/>
        <v/>
      </c>
      <c r="CH45" s="91" t="str">
        <f t="shared" si="0"/>
        <v/>
      </c>
      <c r="CI45" s="91" t="str">
        <f t="shared" si="0"/>
        <v/>
      </c>
      <c r="CJ45" s="91" t="str">
        <f t="shared" si="0"/>
        <v/>
      </c>
      <c r="CK45" s="91" t="str">
        <f t="shared" si="0"/>
        <v/>
      </c>
      <c r="CL45" s="91" t="str">
        <f t="shared" si="0"/>
        <v/>
      </c>
      <c r="CM45" s="91" t="str">
        <f t="shared" si="0"/>
        <v/>
      </c>
      <c r="CN45" s="91" t="str">
        <f t="shared" si="0"/>
        <v/>
      </c>
      <c r="CO45" s="91" t="str">
        <f t="shared" si="0"/>
        <v/>
      </c>
      <c r="CP45" s="91" t="str">
        <f t="shared" ref="CP45:DD45" si="1">IF(CP38="","",CP38+CO45)</f>
        <v/>
      </c>
      <c r="CQ45" s="91" t="str">
        <f t="shared" si="1"/>
        <v/>
      </c>
      <c r="CR45" s="91" t="str">
        <f t="shared" si="1"/>
        <v/>
      </c>
      <c r="CS45" s="91" t="str">
        <f t="shared" si="1"/>
        <v/>
      </c>
      <c r="CT45" s="91" t="str">
        <f t="shared" si="1"/>
        <v/>
      </c>
      <c r="CU45" s="91" t="str">
        <f t="shared" si="1"/>
        <v/>
      </c>
      <c r="CV45" s="91" t="str">
        <f t="shared" si="1"/>
        <v/>
      </c>
      <c r="CW45" s="91" t="str">
        <f t="shared" si="1"/>
        <v/>
      </c>
      <c r="CX45" s="91" t="str">
        <f t="shared" si="1"/>
        <v/>
      </c>
      <c r="CY45" s="91" t="str">
        <f t="shared" si="1"/>
        <v/>
      </c>
      <c r="CZ45" s="91" t="str">
        <f t="shared" si="1"/>
        <v/>
      </c>
      <c r="DA45" s="91" t="str">
        <f t="shared" si="1"/>
        <v/>
      </c>
      <c r="DB45" s="91" t="str">
        <f t="shared" si="1"/>
        <v/>
      </c>
      <c r="DC45" s="91" t="str">
        <f t="shared" si="1"/>
        <v/>
      </c>
      <c r="DD45" s="91" t="str">
        <f t="shared" si="1"/>
        <v/>
      </c>
      <c r="DE45" s="88"/>
      <c r="DF45" s="88"/>
      <c r="DG45" s="88"/>
      <c r="DH45" s="88"/>
      <c r="DI45" s="88"/>
      <c r="DJ45" s="88"/>
      <c r="DK45" s="88"/>
      <c r="DL45" s="88"/>
      <c r="DM45" s="88"/>
      <c r="DN45" s="88"/>
      <c r="DO45" s="88"/>
      <c r="DP45" s="88"/>
      <c r="DQ45" s="88"/>
      <c r="DR45" s="88"/>
      <c r="DS45" s="88"/>
      <c r="DT45" s="88"/>
    </row>
    <row r="46" spans="1:124" s="38" customFormat="1" ht="13" x14ac:dyDescent="0.3">
      <c r="A46" s="120" t="s">
        <v>103</v>
      </c>
      <c r="B46" s="120"/>
      <c r="C46" s="120"/>
      <c r="D46" s="120"/>
      <c r="E46" s="120"/>
      <c r="F46" s="124"/>
      <c r="G46" s="37"/>
      <c r="V46" s="96"/>
      <c r="W46" s="104"/>
      <c r="X46" s="104"/>
      <c r="Y46" s="1"/>
      <c r="Z46" s="91"/>
      <c r="AA46" s="91"/>
      <c r="AB46" s="91"/>
      <c r="AC46" s="91"/>
      <c r="AD46" s="91"/>
      <c r="AE46" s="91"/>
      <c r="AF46" s="91"/>
      <c r="AG46" s="91"/>
      <c r="AH46" s="91"/>
      <c r="AI46" s="91"/>
      <c r="AJ46" s="91"/>
      <c r="AK46" s="91"/>
      <c r="AL46" s="91"/>
      <c r="AM46" s="91"/>
      <c r="AN46" s="91"/>
      <c r="AO46" s="91"/>
      <c r="AP46" s="91" t="str">
        <f t="shared" ref="AP46:CO46" si="2">IF(AP42="","",AP42+AO46)</f>
        <v/>
      </c>
      <c r="AQ46" s="91" t="str">
        <f t="shared" si="2"/>
        <v/>
      </c>
      <c r="AR46" s="91" t="str">
        <f t="shared" si="2"/>
        <v/>
      </c>
      <c r="AS46" s="91" t="str">
        <f t="shared" si="2"/>
        <v/>
      </c>
      <c r="AT46" s="91" t="str">
        <f t="shared" si="2"/>
        <v/>
      </c>
      <c r="AU46" s="91" t="str">
        <f t="shared" si="2"/>
        <v/>
      </c>
      <c r="AV46" s="91" t="str">
        <f t="shared" si="2"/>
        <v/>
      </c>
      <c r="AW46" s="91" t="str">
        <f t="shared" si="2"/>
        <v/>
      </c>
      <c r="AX46" s="91" t="str">
        <f t="shared" si="2"/>
        <v/>
      </c>
      <c r="AY46" s="91" t="str">
        <f t="shared" si="2"/>
        <v/>
      </c>
      <c r="AZ46" s="91" t="str">
        <f t="shared" si="2"/>
        <v/>
      </c>
      <c r="BA46" s="91" t="str">
        <f t="shared" si="2"/>
        <v/>
      </c>
      <c r="BB46" s="91" t="str">
        <f t="shared" si="2"/>
        <v/>
      </c>
      <c r="BC46" s="91" t="str">
        <f t="shared" si="2"/>
        <v/>
      </c>
      <c r="BD46" s="91" t="str">
        <f t="shared" si="2"/>
        <v/>
      </c>
      <c r="BE46" s="91" t="str">
        <f t="shared" si="2"/>
        <v/>
      </c>
      <c r="BF46" s="91" t="str">
        <f t="shared" si="2"/>
        <v/>
      </c>
      <c r="BG46" s="91" t="str">
        <f t="shared" si="2"/>
        <v/>
      </c>
      <c r="BH46" s="91" t="str">
        <f t="shared" si="2"/>
        <v/>
      </c>
      <c r="BI46" s="91" t="str">
        <f t="shared" si="2"/>
        <v/>
      </c>
      <c r="BJ46" s="91" t="str">
        <f t="shared" si="2"/>
        <v/>
      </c>
      <c r="BK46" s="91" t="str">
        <f t="shared" si="2"/>
        <v/>
      </c>
      <c r="BL46" s="91" t="str">
        <f t="shared" si="2"/>
        <v/>
      </c>
      <c r="BM46" s="91" t="str">
        <f t="shared" si="2"/>
        <v/>
      </c>
      <c r="BN46" s="91" t="str">
        <f t="shared" si="2"/>
        <v/>
      </c>
      <c r="BO46" s="91" t="str">
        <f t="shared" si="2"/>
        <v/>
      </c>
      <c r="BP46" s="91" t="str">
        <f t="shared" si="2"/>
        <v/>
      </c>
      <c r="BQ46" s="91" t="str">
        <f t="shared" si="2"/>
        <v/>
      </c>
      <c r="BR46" s="91" t="str">
        <f t="shared" si="2"/>
        <v/>
      </c>
      <c r="BS46" s="91" t="str">
        <f t="shared" si="2"/>
        <v/>
      </c>
      <c r="BT46" s="91" t="str">
        <f t="shared" si="2"/>
        <v/>
      </c>
      <c r="BU46" s="91" t="str">
        <f t="shared" si="2"/>
        <v/>
      </c>
      <c r="BV46" s="91" t="str">
        <f t="shared" si="2"/>
        <v/>
      </c>
      <c r="BW46" s="91" t="str">
        <f t="shared" si="2"/>
        <v/>
      </c>
      <c r="BX46" s="91" t="str">
        <f t="shared" si="2"/>
        <v/>
      </c>
      <c r="BY46" s="91" t="str">
        <f t="shared" si="2"/>
        <v/>
      </c>
      <c r="BZ46" s="91" t="str">
        <f t="shared" si="2"/>
        <v/>
      </c>
      <c r="CA46" s="91" t="str">
        <f t="shared" si="2"/>
        <v/>
      </c>
      <c r="CB46" s="91" t="str">
        <f t="shared" si="2"/>
        <v/>
      </c>
      <c r="CC46" s="91" t="str">
        <f t="shared" si="2"/>
        <v/>
      </c>
      <c r="CD46" s="91" t="str">
        <f t="shared" si="2"/>
        <v/>
      </c>
      <c r="CE46" s="91" t="str">
        <f t="shared" si="2"/>
        <v/>
      </c>
      <c r="CF46" s="91" t="str">
        <f t="shared" si="2"/>
        <v/>
      </c>
      <c r="CG46" s="91" t="str">
        <f t="shared" si="2"/>
        <v/>
      </c>
      <c r="CH46" s="91" t="str">
        <f t="shared" si="2"/>
        <v/>
      </c>
      <c r="CI46" s="91" t="str">
        <f t="shared" si="2"/>
        <v/>
      </c>
      <c r="CJ46" s="91" t="str">
        <f t="shared" si="2"/>
        <v/>
      </c>
      <c r="CK46" s="91" t="str">
        <f t="shared" si="2"/>
        <v/>
      </c>
      <c r="CL46" s="91" t="str">
        <f t="shared" si="2"/>
        <v/>
      </c>
      <c r="CM46" s="91" t="str">
        <f t="shared" si="2"/>
        <v/>
      </c>
      <c r="CN46" s="91" t="str">
        <f t="shared" si="2"/>
        <v/>
      </c>
      <c r="CO46" s="91" t="str">
        <f t="shared" si="2"/>
        <v/>
      </c>
      <c r="CP46" s="91" t="str">
        <f t="shared" ref="CP46:DD46" si="3">IF(CP42="","",CP42+CO46)</f>
        <v/>
      </c>
      <c r="CQ46" s="91" t="str">
        <f t="shared" si="3"/>
        <v/>
      </c>
      <c r="CR46" s="91" t="str">
        <f t="shared" si="3"/>
        <v/>
      </c>
      <c r="CS46" s="91" t="str">
        <f t="shared" si="3"/>
        <v/>
      </c>
      <c r="CT46" s="91" t="str">
        <f t="shared" si="3"/>
        <v/>
      </c>
      <c r="CU46" s="91" t="str">
        <f t="shared" si="3"/>
        <v/>
      </c>
      <c r="CV46" s="91" t="str">
        <f t="shared" si="3"/>
        <v/>
      </c>
      <c r="CW46" s="91" t="str">
        <f t="shared" si="3"/>
        <v/>
      </c>
      <c r="CX46" s="91" t="str">
        <f t="shared" si="3"/>
        <v/>
      </c>
      <c r="CY46" s="91" t="str">
        <f t="shared" si="3"/>
        <v/>
      </c>
      <c r="CZ46" s="91" t="str">
        <f t="shared" si="3"/>
        <v/>
      </c>
      <c r="DA46" s="91" t="str">
        <f t="shared" si="3"/>
        <v/>
      </c>
      <c r="DB46" s="91" t="str">
        <f t="shared" si="3"/>
        <v/>
      </c>
      <c r="DC46" s="91" t="str">
        <f t="shared" si="3"/>
        <v/>
      </c>
      <c r="DD46" s="91" t="str">
        <f t="shared" si="3"/>
        <v/>
      </c>
      <c r="DE46" s="88"/>
      <c r="DF46" s="88"/>
      <c r="DG46" s="88"/>
      <c r="DH46" s="88"/>
      <c r="DI46" s="88"/>
      <c r="DJ46" s="88"/>
      <c r="DK46" s="88"/>
      <c r="DL46" s="88"/>
      <c r="DM46" s="88"/>
      <c r="DN46" s="88"/>
      <c r="DO46" s="88"/>
      <c r="DP46" s="88"/>
      <c r="DQ46" s="88"/>
      <c r="DR46" s="88"/>
      <c r="DS46" s="88"/>
      <c r="DT46" s="88"/>
    </row>
    <row r="47" spans="1:124" s="38" customFormat="1" x14ac:dyDescent="0.25">
      <c r="A47" s="2"/>
      <c r="B47" s="2"/>
      <c r="C47" s="2"/>
      <c r="D47" s="2"/>
      <c r="E47" s="2"/>
      <c r="F47" s="2"/>
      <c r="V47" s="96"/>
      <c r="W47" s="104"/>
      <c r="X47" s="104"/>
      <c r="Y47" s="1"/>
      <c r="Z47" s="1"/>
      <c r="AA47" s="1"/>
      <c r="AB47" s="1"/>
      <c r="AC47" s="1"/>
      <c r="AD47" s="91"/>
      <c r="AE47" s="91"/>
      <c r="AF47" s="1"/>
      <c r="AG47" s="1"/>
      <c r="AH47" s="1"/>
      <c r="AI47" s="1"/>
      <c r="AJ47" s="1"/>
      <c r="AK47" s="1"/>
      <c r="AL47" s="1"/>
      <c r="AM47" s="1"/>
      <c r="AN47" s="1"/>
      <c r="AO47" s="1"/>
      <c r="AP47" s="1"/>
      <c r="AQ47" s="1"/>
      <c r="AR47" s="1"/>
      <c r="AS47" s="1"/>
      <c r="AT47" s="1"/>
      <c r="AU47" s="1"/>
      <c r="AV47" s="1"/>
      <c r="AW47" s="1"/>
      <c r="AX47" s="1"/>
      <c r="AY47" s="1"/>
      <c r="AZ47" s="1"/>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row>
    <row r="48" spans="1:124" s="38" customFormat="1" ht="13" x14ac:dyDescent="0.3">
      <c r="B48" s="53"/>
      <c r="C48" s="54" t="s">
        <v>84</v>
      </c>
      <c r="D48" s="55" t="s">
        <v>106</v>
      </c>
      <c r="E48" s="55"/>
      <c r="F48" s="55" t="s">
        <v>201</v>
      </c>
      <c r="G48" s="54" t="s">
        <v>107</v>
      </c>
      <c r="H48" s="54" t="s">
        <v>109</v>
      </c>
      <c r="I48" s="56" t="s">
        <v>111</v>
      </c>
      <c r="J48" s="57" t="s">
        <v>113</v>
      </c>
      <c r="V48" s="96"/>
      <c r="W48" s="104"/>
      <c r="X48" s="104"/>
      <c r="Y48" s="1"/>
      <c r="Z48" s="1"/>
      <c r="AA48" s="1"/>
      <c r="AB48" s="1"/>
      <c r="AC48" s="1"/>
      <c r="AD48" s="105"/>
      <c r="AE48" s="105"/>
      <c r="AF48" s="105"/>
      <c r="AG48" s="1"/>
      <c r="AH48" s="1"/>
      <c r="AI48" s="1"/>
      <c r="AJ48" s="1"/>
      <c r="AK48" s="1"/>
      <c r="AL48" s="1"/>
      <c r="AM48" s="1"/>
      <c r="AN48" s="1"/>
      <c r="AO48" s="1"/>
      <c r="AP48" s="1"/>
      <c r="AQ48" s="1"/>
      <c r="AR48" s="1"/>
      <c r="AS48" s="1"/>
      <c r="AT48" s="1"/>
      <c r="AU48" s="1"/>
      <c r="AV48" s="1"/>
      <c r="AW48" s="1"/>
      <c r="AX48" s="1"/>
      <c r="AY48" s="1"/>
      <c r="AZ48" s="1"/>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row>
    <row r="49" spans="2:124" s="38" customFormat="1" ht="13" x14ac:dyDescent="0.3">
      <c r="B49" s="58" t="s">
        <v>92</v>
      </c>
      <c r="C49" s="59" t="s">
        <v>104</v>
      </c>
      <c r="D49" s="60" t="s">
        <v>105</v>
      </c>
      <c r="E49" s="60" t="s">
        <v>85</v>
      </c>
      <c r="F49" s="60" t="s">
        <v>202</v>
      </c>
      <c r="G49" s="59" t="s">
        <v>108</v>
      </c>
      <c r="H49" s="59" t="s">
        <v>110</v>
      </c>
      <c r="I49" s="61" t="s">
        <v>112</v>
      </c>
      <c r="J49" s="62" t="str">
        <f>C49</f>
        <v>(sans TVA)</v>
      </c>
      <c r="K49" s="38" t="s">
        <v>123</v>
      </c>
      <c r="V49" s="94" t="s">
        <v>30</v>
      </c>
      <c r="W49" s="105" t="s">
        <v>33</v>
      </c>
      <c r="X49" s="105" t="s">
        <v>34</v>
      </c>
      <c r="Y49" s="1"/>
      <c r="Z49" s="94" t="s">
        <v>35</v>
      </c>
      <c r="AA49" s="94" t="s">
        <v>33</v>
      </c>
      <c r="AB49" s="94" t="s">
        <v>34</v>
      </c>
      <c r="AC49" s="94" t="s">
        <v>30</v>
      </c>
      <c r="AD49" s="105" t="s">
        <v>133</v>
      </c>
      <c r="AE49" s="105" t="s">
        <v>132</v>
      </c>
      <c r="AF49" s="105" t="s">
        <v>131</v>
      </c>
      <c r="AG49" s="105" t="s">
        <v>130</v>
      </c>
      <c r="AH49" s="1"/>
      <c r="AI49" s="1"/>
      <c r="AJ49" s="1"/>
      <c r="AK49" s="1"/>
      <c r="AL49" s="1"/>
      <c r="AM49" s="1"/>
      <c r="AN49" s="1"/>
      <c r="AO49" s="1"/>
      <c r="AP49" s="1"/>
      <c r="AQ49" s="1"/>
      <c r="AR49" s="1"/>
      <c r="AS49" s="1"/>
      <c r="AT49" s="1"/>
      <c r="AU49" s="1"/>
      <c r="AV49" s="1"/>
      <c r="AW49" s="1"/>
      <c r="AX49" s="1"/>
      <c r="AY49" s="1"/>
      <c r="AZ49" s="1"/>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row>
    <row r="50" spans="2:124" s="63" customFormat="1" x14ac:dyDescent="0.25">
      <c r="B50" s="64" t="str">
        <f>IF('A SAISIE'!B65="","",'A SAISIE'!B65)</f>
        <v/>
      </c>
      <c r="C50" s="79" t="str">
        <f>IF('A SAISIE'!C65="","",'A SAISIE'!C65)</f>
        <v/>
      </c>
      <c r="D50" s="65" t="str">
        <f>IF('A SAISIE'!D65="","",'A SAISIE'!D65)</f>
        <v/>
      </c>
      <c r="E50" s="65" t="str">
        <f>IF('A SAISIE'!E65="","",'A SAISIE'!E65)</f>
        <v/>
      </c>
      <c r="F50" s="79" t="str">
        <f>IF(C50="","",C50/H50*G50)</f>
        <v/>
      </c>
      <c r="G50" s="67" t="str">
        <f>IF(E50="","",VLOOKUP(C$22&amp;C$23,'C INDICES'!$A$6:$BP$149,VLOOKUP('A SAISIE'!C$35,'D kataloge'!E:F,2,FALSE),FALSE))</f>
        <v/>
      </c>
      <c r="H50" s="67" t="str">
        <f>IF(E50="","",VLOOKUP(C$22&amp;C$23,'C INDICES'!$A$6:$BP$149,VLOOKUP(E50,'D kataloge'!E:F,2,FALSE),FALSE))</f>
        <v/>
      </c>
      <c r="I50" s="66" t="str">
        <f t="shared" ref="I50:I113" si="4">IF(H50="","",(H50-G50)/G50)</f>
        <v/>
      </c>
      <c r="J50" s="79" t="str">
        <f>IF(I50="","",I50*F50)</f>
        <v/>
      </c>
      <c r="K50" s="85" t="s">
        <v>197</v>
      </c>
      <c r="V50" s="101" t="str">
        <f>IF(E50="","",DATE(YEAR(D50),IF(LEFT(E50,1)="1",4,10),1))</f>
        <v/>
      </c>
      <c r="W50" s="104" t="str">
        <f>IF(C50="","",C50)</f>
        <v/>
      </c>
      <c r="X50" s="104" t="str">
        <f>IF(J50="","",J50)</f>
        <v/>
      </c>
      <c r="Y50" s="1"/>
      <c r="Z50" s="97">
        <f>MAX(Z51:Z70)</f>
        <v>0</v>
      </c>
      <c r="AA50" s="99"/>
      <c r="AB50" s="99">
        <f>C29</f>
        <v>0</v>
      </c>
      <c r="AC50" s="98" t="str">
        <f t="shared" ref="AC50:AC70" si="5">IF(Z50="","",IF(MONTH(Z50)=4,"01/","02/")&amp;YEAR(Z50))</f>
        <v>02/1900</v>
      </c>
      <c r="AD50" s="99"/>
      <c r="AE50" s="99">
        <f>IF(AC50="","",C27)</f>
        <v>31860595</v>
      </c>
      <c r="AF50" s="99">
        <f ca="1">IF(AC50="","",C28)</f>
        <v>0</v>
      </c>
      <c r="AG50" s="99">
        <f>IF(AC50="","",AB50)</f>
        <v>0</v>
      </c>
      <c r="AH50" s="1"/>
      <c r="AI50" s="1"/>
      <c r="AJ50" s="1"/>
      <c r="AK50" s="1"/>
      <c r="AL50" s="1"/>
      <c r="AM50" s="1"/>
      <c r="AN50" s="1"/>
      <c r="AO50" s="1"/>
      <c r="AP50" s="1"/>
      <c r="AQ50" s="1"/>
      <c r="AR50" s="1"/>
      <c r="AS50" s="1"/>
      <c r="AT50" s="1"/>
      <c r="AU50" s="1"/>
      <c r="AV50" s="1"/>
      <c r="AW50" s="1"/>
      <c r="AX50" s="1"/>
      <c r="AY50" s="1"/>
      <c r="AZ50" s="1"/>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row>
    <row r="51" spans="2:124" s="63" customFormat="1" x14ac:dyDescent="0.25">
      <c r="B51" s="64" t="str">
        <f>IF('A SAISIE'!B66="","",'A SAISIE'!B66)</f>
        <v/>
      </c>
      <c r="C51" s="79" t="str">
        <f>IF('A SAISIE'!C66="","",'A SAISIE'!C66)</f>
        <v/>
      </c>
      <c r="D51" s="65" t="str">
        <f>IF('A SAISIE'!D66="","",'A SAISIE'!D66)</f>
        <v/>
      </c>
      <c r="E51" s="65" t="str">
        <f>IF('A SAISIE'!E66="","",'A SAISIE'!E66)</f>
        <v/>
      </c>
      <c r="F51" s="79" t="str">
        <f t="shared" ref="F51:F114" si="6">IF(C51="","",C51/H51*G51)</f>
        <v/>
      </c>
      <c r="G51" s="67" t="str">
        <f>IF(E51="","",VLOOKUP(C$22&amp;C$23,'C INDICES'!$A$6:$BP$149,VLOOKUP('A SAISIE'!C$35,'D kataloge'!E:F,2,FALSE),FALSE))</f>
        <v/>
      </c>
      <c r="H51" s="67" t="str">
        <f>IF(E51="","",VLOOKUP(C$22&amp;C$23,'C INDICES'!$A$6:$BP$149,VLOOKUP(E51,'D kataloge'!E:F,2,FALSE),FALSE))</f>
        <v/>
      </c>
      <c r="I51" s="66" t="str">
        <f t="shared" si="4"/>
        <v/>
      </c>
      <c r="J51" s="79" t="str">
        <f t="shared" ref="J51:J114" si="7">IF(I51="","",I51*F51)</f>
        <v/>
      </c>
      <c r="K51" s="85" t="s">
        <v>198</v>
      </c>
      <c r="V51" s="101" t="str">
        <f t="shared" ref="V51:V114" si="8">IF(E51="","",DATE(YEAR(D51),IF(LEFT(E51,1)="1",4,10),1))</f>
        <v/>
      </c>
      <c r="W51" s="104" t="str">
        <f t="shared" ref="W51:W114" si="9">IF(C51="","",C51)</f>
        <v/>
      </c>
      <c r="X51" s="104" t="str">
        <f t="shared" ref="X51:X114" si="10">IF(J51="","",J51)</f>
        <v/>
      </c>
      <c r="Y51" s="1"/>
      <c r="Z51" s="97">
        <f>IF(MIN(V50:V233)="","",MIN(V50:V233))</f>
        <v>0</v>
      </c>
      <c r="AA51" s="99">
        <f t="shared" ref="AA51:AA70" ca="1" si="11">IF(Z51="","",SUMIF(V$50:W$233,Z51,W$50:W$233))</f>
        <v>0</v>
      </c>
      <c r="AB51" s="99">
        <f t="shared" ref="AB51:AB70" ca="1" si="12">IF(Z51="","",SUMIF(V$50:X$233,Z51,X$50:X$233))</f>
        <v>0</v>
      </c>
      <c r="AC51" s="98" t="str">
        <f t="shared" si="5"/>
        <v>02/1900</v>
      </c>
      <c r="AD51" s="99">
        <f ca="1">IF(AA51="","",AA51)</f>
        <v>0</v>
      </c>
      <c r="AE51" s="99"/>
      <c r="AF51" s="99"/>
      <c r="AG51" s="99"/>
      <c r="AH51" s="1"/>
      <c r="AI51" s="1"/>
      <c r="AJ51" s="1"/>
      <c r="AK51" s="1"/>
      <c r="AL51" s="1"/>
      <c r="AM51" s="1"/>
      <c r="AN51" s="1"/>
      <c r="AO51" s="1"/>
      <c r="AP51" s="1"/>
      <c r="AQ51" s="1"/>
      <c r="AR51" s="1"/>
      <c r="AS51" s="1"/>
      <c r="AT51" s="1"/>
      <c r="AU51" s="1"/>
      <c r="AV51" s="1"/>
      <c r="AW51" s="1"/>
      <c r="AX51" s="1"/>
      <c r="AY51" s="1"/>
      <c r="AZ51" s="1"/>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row>
    <row r="52" spans="2:124" s="63" customFormat="1" x14ac:dyDescent="0.25">
      <c r="B52" s="64" t="str">
        <f>IF('A SAISIE'!B67="","",'A SAISIE'!B67)</f>
        <v/>
      </c>
      <c r="C52" s="79" t="str">
        <f>IF('A SAISIE'!C67="","",'A SAISIE'!C67)</f>
        <v/>
      </c>
      <c r="D52" s="65" t="str">
        <f>IF('A SAISIE'!D67="","",'A SAISIE'!D67)</f>
        <v/>
      </c>
      <c r="E52" s="65" t="str">
        <f>IF('A SAISIE'!E67="","",'A SAISIE'!E67)</f>
        <v/>
      </c>
      <c r="F52" s="79" t="str">
        <f t="shared" si="6"/>
        <v/>
      </c>
      <c r="G52" s="67" t="str">
        <f>IF(E52="","",VLOOKUP(C$22&amp;C$23,'C INDICES'!$A$6:$BP$149,VLOOKUP('A SAISIE'!C$35,'D kataloge'!E:F,2,FALSE),FALSE))</f>
        <v/>
      </c>
      <c r="H52" s="67" t="str">
        <f>IF(E52="","",VLOOKUP(C$22&amp;C$23,'C INDICES'!$A$6:$BP$149,VLOOKUP(E52,'D kataloge'!E:F,2,FALSE),FALSE))</f>
        <v/>
      </c>
      <c r="I52" s="66" t="str">
        <f t="shared" si="4"/>
        <v/>
      </c>
      <c r="J52" s="79" t="str">
        <f t="shared" si="7"/>
        <v/>
      </c>
      <c r="K52" s="85" t="s">
        <v>199</v>
      </c>
      <c r="V52" s="101" t="str">
        <f t="shared" si="8"/>
        <v/>
      </c>
      <c r="W52" s="104" t="str">
        <f t="shared" si="9"/>
        <v/>
      </c>
      <c r="X52" s="104" t="str">
        <f t="shared" si="10"/>
        <v/>
      </c>
      <c r="Y52" s="1"/>
      <c r="Z52" s="97" t="str">
        <f t="shared" ref="Z52:Z70" si="13">IF(Z51="","",IF(Z51=MAX(V$50:V$233),"",EDATE(Z51,6)))</f>
        <v/>
      </c>
      <c r="AA52" s="99" t="str">
        <f t="shared" si="11"/>
        <v/>
      </c>
      <c r="AB52" s="99" t="str">
        <f t="shared" si="12"/>
        <v/>
      </c>
      <c r="AC52" s="98" t="str">
        <f t="shared" si="5"/>
        <v/>
      </c>
      <c r="AD52" s="99" t="str">
        <f>IF(AA52="","",AA52+AD51)</f>
        <v/>
      </c>
      <c r="AE52" s="99"/>
      <c r="AF52" s="99"/>
      <c r="AG52" s="99"/>
      <c r="AH52" s="1"/>
      <c r="AI52" s="1"/>
      <c r="AJ52" s="1"/>
      <c r="AK52" s="1"/>
      <c r="AL52" s="1"/>
      <c r="AM52" s="1"/>
      <c r="AN52" s="1"/>
      <c r="AO52" s="1"/>
      <c r="AP52" s="1"/>
      <c r="AQ52" s="1"/>
      <c r="AR52" s="1"/>
      <c r="AS52" s="1"/>
      <c r="AT52" s="1"/>
      <c r="AU52" s="1"/>
      <c r="AV52" s="1"/>
      <c r="AW52" s="1"/>
      <c r="AX52" s="1"/>
      <c r="AY52" s="1"/>
      <c r="AZ52" s="1"/>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row>
    <row r="53" spans="2:124" s="63" customFormat="1" x14ac:dyDescent="0.25">
      <c r="B53" s="64" t="str">
        <f>IF('A SAISIE'!B68="","",'A SAISIE'!B68)</f>
        <v/>
      </c>
      <c r="C53" s="79" t="str">
        <f>IF('A SAISIE'!C68="","",'A SAISIE'!C68)</f>
        <v/>
      </c>
      <c r="D53" s="65" t="str">
        <f>IF('A SAISIE'!D68="","",'A SAISIE'!D68)</f>
        <v/>
      </c>
      <c r="E53" s="65" t="str">
        <f>IF('A SAISIE'!E68="","",'A SAISIE'!E68)</f>
        <v/>
      </c>
      <c r="F53" s="79" t="str">
        <f t="shared" si="6"/>
        <v/>
      </c>
      <c r="G53" s="67" t="str">
        <f>IF(E53="","",VLOOKUP(C$22&amp;C$23,'C INDICES'!$A$6:$BP$149,VLOOKUP('A SAISIE'!C$35,'D kataloge'!E:F,2,FALSE),FALSE))</f>
        <v/>
      </c>
      <c r="H53" s="67" t="str">
        <f>IF(E53="","",VLOOKUP(C$22&amp;C$23,'C INDICES'!$A$6:$BP$149,VLOOKUP(E53,'D kataloge'!E:F,2,FALSE),FALSE))</f>
        <v/>
      </c>
      <c r="I53" s="66" t="str">
        <f t="shared" si="4"/>
        <v/>
      </c>
      <c r="J53" s="79" t="str">
        <f t="shared" si="7"/>
        <v/>
      </c>
      <c r="K53" s="85" t="s">
        <v>200</v>
      </c>
      <c r="V53" s="101" t="str">
        <f t="shared" si="8"/>
        <v/>
      </c>
      <c r="W53" s="104" t="str">
        <f t="shared" si="9"/>
        <v/>
      </c>
      <c r="X53" s="104" t="str">
        <f t="shared" si="10"/>
        <v/>
      </c>
      <c r="Y53" s="1"/>
      <c r="Z53" s="97" t="str">
        <f t="shared" si="13"/>
        <v/>
      </c>
      <c r="AA53" s="99" t="str">
        <f t="shared" si="11"/>
        <v/>
      </c>
      <c r="AB53" s="99" t="str">
        <f t="shared" si="12"/>
        <v/>
      </c>
      <c r="AC53" s="98" t="str">
        <f t="shared" si="5"/>
        <v/>
      </c>
      <c r="AD53" s="99" t="str">
        <f t="shared" ref="AD53:AD70" si="14">IF(AA53="","",AA53+AD52)</f>
        <v/>
      </c>
      <c r="AE53" s="99"/>
      <c r="AF53" s="99"/>
      <c r="AG53" s="99"/>
      <c r="AH53" s="1"/>
      <c r="AI53" s="1"/>
      <c r="AJ53" s="1"/>
      <c r="AK53" s="1"/>
      <c r="AL53" s="1"/>
      <c r="AM53" s="1"/>
      <c r="AN53" s="1"/>
      <c r="AO53" s="1"/>
      <c r="AP53" s="1"/>
      <c r="AQ53" s="1"/>
      <c r="AR53" s="1"/>
      <c r="AS53" s="1"/>
      <c r="AT53" s="1"/>
      <c r="AU53" s="1"/>
      <c r="AV53" s="1"/>
      <c r="AW53" s="1"/>
      <c r="AX53" s="1"/>
      <c r="AY53" s="1"/>
      <c r="AZ53" s="1"/>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row>
    <row r="54" spans="2:124" s="63" customFormat="1" x14ac:dyDescent="0.25">
      <c r="B54" s="64" t="str">
        <f>IF('A SAISIE'!B69="","",'A SAISIE'!B69)</f>
        <v/>
      </c>
      <c r="C54" s="79" t="str">
        <f>IF('A SAISIE'!C69="","",'A SAISIE'!C69)</f>
        <v/>
      </c>
      <c r="D54" s="65" t="str">
        <f>IF('A SAISIE'!D69="","",'A SAISIE'!D69)</f>
        <v/>
      </c>
      <c r="E54" s="65" t="str">
        <f>IF('A SAISIE'!E69="","",'A SAISIE'!E69)</f>
        <v/>
      </c>
      <c r="F54" s="79" t="str">
        <f t="shared" si="6"/>
        <v/>
      </c>
      <c r="G54" s="67" t="str">
        <f>IF(E54="","",VLOOKUP(C$22&amp;C$23,'C INDICES'!$A$6:$BP$149,VLOOKUP('A SAISIE'!C$35,'D kataloge'!E:F,2,FALSE),FALSE))</f>
        <v/>
      </c>
      <c r="H54" s="67" t="str">
        <f>IF(E54="","",VLOOKUP(C$22&amp;C$23,'C INDICES'!$A$6:$BP$149,VLOOKUP(E54,'D kataloge'!E:F,2,FALSE),FALSE))</f>
        <v/>
      </c>
      <c r="I54" s="66" t="str">
        <f t="shared" si="4"/>
        <v/>
      </c>
      <c r="J54" s="79" t="str">
        <f t="shared" si="7"/>
        <v/>
      </c>
      <c r="V54" s="101" t="str">
        <f t="shared" si="8"/>
        <v/>
      </c>
      <c r="W54" s="104" t="str">
        <f t="shared" si="9"/>
        <v/>
      </c>
      <c r="X54" s="104" t="str">
        <f t="shared" si="10"/>
        <v/>
      </c>
      <c r="Y54" s="1"/>
      <c r="Z54" s="97" t="str">
        <f t="shared" si="13"/>
        <v/>
      </c>
      <c r="AA54" s="99" t="str">
        <f t="shared" si="11"/>
        <v/>
      </c>
      <c r="AB54" s="99" t="str">
        <f t="shared" si="12"/>
        <v/>
      </c>
      <c r="AC54" s="98" t="str">
        <f t="shared" si="5"/>
        <v/>
      </c>
      <c r="AD54" s="99" t="str">
        <f t="shared" si="14"/>
        <v/>
      </c>
      <c r="AE54" s="99"/>
      <c r="AF54" s="99"/>
      <c r="AG54" s="99"/>
      <c r="AH54" s="1"/>
      <c r="AI54" s="1"/>
      <c r="AJ54" s="1"/>
      <c r="AK54" s="1"/>
      <c r="AL54" s="1"/>
      <c r="AM54" s="1"/>
      <c r="AN54" s="1"/>
      <c r="AO54" s="1"/>
      <c r="AP54" s="1"/>
      <c r="AQ54" s="1"/>
      <c r="AR54" s="1"/>
      <c r="AS54" s="1"/>
      <c r="AT54" s="1"/>
      <c r="AU54" s="1"/>
      <c r="AV54" s="1"/>
      <c r="AW54" s="1"/>
      <c r="AX54" s="1"/>
      <c r="AY54" s="1"/>
      <c r="AZ54" s="1"/>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row>
    <row r="55" spans="2:124" s="63" customFormat="1" x14ac:dyDescent="0.25">
      <c r="B55" s="64" t="str">
        <f>IF('A SAISIE'!B70="","",'A SAISIE'!B70)</f>
        <v/>
      </c>
      <c r="C55" s="79" t="str">
        <f>IF('A SAISIE'!C70="","",'A SAISIE'!C70)</f>
        <v/>
      </c>
      <c r="D55" s="65" t="str">
        <f>IF('A SAISIE'!D70="","",'A SAISIE'!D70)</f>
        <v/>
      </c>
      <c r="E55" s="65" t="str">
        <f>IF('A SAISIE'!E70="","",'A SAISIE'!E70)</f>
        <v/>
      </c>
      <c r="F55" s="79" t="str">
        <f t="shared" si="6"/>
        <v/>
      </c>
      <c r="G55" s="67" t="str">
        <f>IF(E55="","",VLOOKUP(C$22&amp;C$23,'C INDICES'!$A$6:$BP$149,VLOOKUP('A SAISIE'!C$35,'D kataloge'!E:F,2,FALSE),FALSE))</f>
        <v/>
      </c>
      <c r="H55" s="67" t="str">
        <f>IF(E55="","",VLOOKUP(C$22&amp;C$23,'C INDICES'!$A$6:$BP$149,VLOOKUP(E55,'D kataloge'!E:F,2,FALSE),FALSE))</f>
        <v/>
      </c>
      <c r="I55" s="66" t="str">
        <f t="shared" si="4"/>
        <v/>
      </c>
      <c r="J55" s="79" t="str">
        <f t="shared" si="7"/>
        <v/>
      </c>
      <c r="V55" s="101" t="str">
        <f t="shared" si="8"/>
        <v/>
      </c>
      <c r="W55" s="104" t="str">
        <f t="shared" si="9"/>
        <v/>
      </c>
      <c r="X55" s="104" t="str">
        <f t="shared" si="10"/>
        <v/>
      </c>
      <c r="Y55" s="1"/>
      <c r="Z55" s="97" t="str">
        <f t="shared" si="13"/>
        <v/>
      </c>
      <c r="AA55" s="99" t="str">
        <f t="shared" si="11"/>
        <v/>
      </c>
      <c r="AB55" s="99" t="str">
        <f t="shared" si="12"/>
        <v/>
      </c>
      <c r="AC55" s="98" t="str">
        <f t="shared" si="5"/>
        <v/>
      </c>
      <c r="AD55" s="99" t="str">
        <f t="shared" si="14"/>
        <v/>
      </c>
      <c r="AE55" s="99"/>
      <c r="AF55" s="99"/>
      <c r="AG55" s="99"/>
      <c r="AH55" s="1"/>
      <c r="AI55" s="1"/>
      <c r="AJ55" s="1"/>
      <c r="AK55" s="1"/>
      <c r="AL55" s="1"/>
      <c r="AM55" s="1"/>
      <c r="AN55" s="1"/>
      <c r="AO55" s="1"/>
      <c r="AP55" s="1"/>
      <c r="AQ55" s="1"/>
      <c r="AR55" s="1"/>
      <c r="AS55" s="1"/>
      <c r="AT55" s="1"/>
      <c r="AU55" s="1"/>
      <c r="AV55" s="1"/>
      <c r="AW55" s="1"/>
      <c r="AX55" s="1"/>
      <c r="AY55" s="1"/>
      <c r="AZ55" s="1"/>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row>
    <row r="56" spans="2:124" s="63" customFormat="1" x14ac:dyDescent="0.25">
      <c r="B56" s="64" t="str">
        <f>IF('A SAISIE'!B71="","",'A SAISIE'!B71)</f>
        <v/>
      </c>
      <c r="C56" s="79" t="str">
        <f>IF('A SAISIE'!C71="","",'A SAISIE'!C71)</f>
        <v/>
      </c>
      <c r="D56" s="65" t="str">
        <f>IF('A SAISIE'!D71="","",'A SAISIE'!D71)</f>
        <v/>
      </c>
      <c r="E56" s="65" t="str">
        <f>IF('A SAISIE'!E71="","",'A SAISIE'!E71)</f>
        <v/>
      </c>
      <c r="F56" s="79" t="str">
        <f t="shared" si="6"/>
        <v/>
      </c>
      <c r="G56" s="67" t="str">
        <f>IF(E56="","",VLOOKUP(C$22&amp;C$23,'C INDICES'!$A$6:$BP$149,VLOOKUP('A SAISIE'!C$35,'D kataloge'!E:F,2,FALSE),FALSE))</f>
        <v/>
      </c>
      <c r="H56" s="67" t="str">
        <f>IF(E56="","",VLOOKUP(C$22&amp;C$23,'C INDICES'!$A$6:$BP$149,VLOOKUP(E56,'D kataloge'!E:F,2,FALSE),FALSE))</f>
        <v/>
      </c>
      <c r="I56" s="66" t="str">
        <f t="shared" si="4"/>
        <v/>
      </c>
      <c r="J56" s="79" t="str">
        <f t="shared" si="7"/>
        <v/>
      </c>
      <c r="V56" s="101" t="str">
        <f t="shared" si="8"/>
        <v/>
      </c>
      <c r="W56" s="104" t="str">
        <f t="shared" si="9"/>
        <v/>
      </c>
      <c r="X56" s="104" t="str">
        <f t="shared" si="10"/>
        <v/>
      </c>
      <c r="Y56" s="1"/>
      <c r="Z56" s="97" t="str">
        <f t="shared" si="13"/>
        <v/>
      </c>
      <c r="AA56" s="99" t="str">
        <f t="shared" si="11"/>
        <v/>
      </c>
      <c r="AB56" s="99" t="str">
        <f t="shared" si="12"/>
        <v/>
      </c>
      <c r="AC56" s="98" t="str">
        <f t="shared" si="5"/>
        <v/>
      </c>
      <c r="AD56" s="99" t="str">
        <f t="shared" si="14"/>
        <v/>
      </c>
      <c r="AE56" s="99"/>
      <c r="AF56" s="99"/>
      <c r="AG56" s="99"/>
      <c r="AH56" s="1"/>
      <c r="AI56" s="1"/>
      <c r="AJ56" s="1"/>
      <c r="AK56" s="1"/>
      <c r="AL56" s="1"/>
      <c r="AM56" s="1"/>
      <c r="AN56" s="1"/>
      <c r="AO56" s="1"/>
      <c r="AP56" s="1"/>
      <c r="AQ56" s="1"/>
      <c r="AR56" s="1"/>
      <c r="AS56" s="1"/>
      <c r="AT56" s="1"/>
      <c r="AU56" s="1"/>
      <c r="AV56" s="1"/>
      <c r="AW56" s="1"/>
      <c r="AX56" s="1"/>
      <c r="AY56" s="1"/>
      <c r="AZ56" s="1"/>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row>
    <row r="57" spans="2:124" s="63" customFormat="1" x14ac:dyDescent="0.25">
      <c r="B57" s="64" t="str">
        <f>IF('A SAISIE'!B72="","",'A SAISIE'!B72)</f>
        <v/>
      </c>
      <c r="C57" s="79" t="str">
        <f>IF('A SAISIE'!C72="","",'A SAISIE'!C72)</f>
        <v/>
      </c>
      <c r="D57" s="65" t="str">
        <f>IF('A SAISIE'!D72="","",'A SAISIE'!D72)</f>
        <v/>
      </c>
      <c r="E57" s="65" t="str">
        <f>IF('A SAISIE'!E72="","",'A SAISIE'!E72)</f>
        <v/>
      </c>
      <c r="F57" s="79" t="str">
        <f t="shared" si="6"/>
        <v/>
      </c>
      <c r="G57" s="67" t="str">
        <f>IF(E57="","",VLOOKUP(C$22&amp;C$23,'C INDICES'!$A$6:$BP$149,VLOOKUP('A SAISIE'!C$35,'D kataloge'!E:F,2,FALSE),FALSE))</f>
        <v/>
      </c>
      <c r="H57" s="67" t="str">
        <f>IF(E57="","",VLOOKUP(C$22&amp;C$23,'C INDICES'!$A$6:$BP$149,VLOOKUP(E57,'D kataloge'!E:F,2,FALSE),FALSE))</f>
        <v/>
      </c>
      <c r="I57" s="66" t="str">
        <f t="shared" si="4"/>
        <v/>
      </c>
      <c r="J57" s="79" t="str">
        <f t="shared" si="7"/>
        <v/>
      </c>
      <c r="V57" s="101" t="str">
        <f t="shared" si="8"/>
        <v/>
      </c>
      <c r="W57" s="104" t="str">
        <f t="shared" si="9"/>
        <v/>
      </c>
      <c r="X57" s="104" t="str">
        <f t="shared" si="10"/>
        <v/>
      </c>
      <c r="Y57" s="1"/>
      <c r="Z57" s="97" t="str">
        <f t="shared" si="13"/>
        <v/>
      </c>
      <c r="AA57" s="99" t="str">
        <f t="shared" si="11"/>
        <v/>
      </c>
      <c r="AB57" s="99" t="str">
        <f t="shared" si="12"/>
        <v/>
      </c>
      <c r="AC57" s="98" t="str">
        <f t="shared" si="5"/>
        <v/>
      </c>
      <c r="AD57" s="99" t="str">
        <f t="shared" si="14"/>
        <v/>
      </c>
      <c r="AE57" s="99" t="str">
        <f t="shared" ref="AE57:AE70" si="15">IF(AB57="","",AB57+AE56)</f>
        <v/>
      </c>
      <c r="AF57" s="99"/>
      <c r="AG57" s="99"/>
      <c r="AH57" s="1"/>
      <c r="AI57" s="1"/>
      <c r="AJ57" s="1"/>
      <c r="AK57" s="1"/>
      <c r="AL57" s="1"/>
      <c r="AM57" s="1"/>
      <c r="AN57" s="1"/>
      <c r="AO57" s="1"/>
      <c r="AP57" s="1"/>
      <c r="AQ57" s="1"/>
      <c r="AR57" s="1"/>
      <c r="AS57" s="1"/>
      <c r="AT57" s="1"/>
      <c r="AU57" s="1"/>
      <c r="AV57" s="1"/>
      <c r="AW57" s="1"/>
      <c r="AX57" s="1"/>
      <c r="AY57" s="1"/>
      <c r="AZ57" s="1"/>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row>
    <row r="58" spans="2:124" s="63" customFormat="1" x14ac:dyDescent="0.25">
      <c r="B58" s="64" t="str">
        <f>IF('A SAISIE'!B73="","",'A SAISIE'!B73)</f>
        <v/>
      </c>
      <c r="C58" s="79" t="str">
        <f>IF('A SAISIE'!C73="","",'A SAISIE'!C73)</f>
        <v/>
      </c>
      <c r="D58" s="65" t="str">
        <f>IF('A SAISIE'!D73="","",'A SAISIE'!D73)</f>
        <v/>
      </c>
      <c r="E58" s="65" t="str">
        <f>IF('A SAISIE'!E73="","",'A SAISIE'!E73)</f>
        <v/>
      </c>
      <c r="F58" s="79" t="str">
        <f t="shared" si="6"/>
        <v/>
      </c>
      <c r="G58" s="67" t="str">
        <f>IF(E58="","",VLOOKUP(C$22&amp;C$23,'C INDICES'!$A$6:$BP$149,VLOOKUP('A SAISIE'!C$35,'D kataloge'!E:F,2,FALSE),FALSE))</f>
        <v/>
      </c>
      <c r="H58" s="67" t="str">
        <f>IF(E58="","",VLOOKUP(C$22&amp;C$23,'C INDICES'!$A$6:$BP$149,VLOOKUP(E58,'D kataloge'!E:F,2,FALSE),FALSE))</f>
        <v/>
      </c>
      <c r="I58" s="66" t="str">
        <f t="shared" si="4"/>
        <v/>
      </c>
      <c r="J58" s="79" t="str">
        <f t="shared" si="7"/>
        <v/>
      </c>
      <c r="V58" s="101" t="str">
        <f t="shared" si="8"/>
        <v/>
      </c>
      <c r="W58" s="104" t="str">
        <f t="shared" si="9"/>
        <v/>
      </c>
      <c r="X58" s="104" t="str">
        <f t="shared" si="10"/>
        <v/>
      </c>
      <c r="Y58" s="1"/>
      <c r="Z58" s="97" t="str">
        <f t="shared" si="13"/>
        <v/>
      </c>
      <c r="AA58" s="99" t="str">
        <f t="shared" si="11"/>
        <v/>
      </c>
      <c r="AB58" s="99" t="str">
        <f t="shared" si="12"/>
        <v/>
      </c>
      <c r="AC58" s="98" t="str">
        <f t="shared" si="5"/>
        <v/>
      </c>
      <c r="AD58" s="99" t="str">
        <f t="shared" si="14"/>
        <v/>
      </c>
      <c r="AE58" s="99" t="str">
        <f t="shared" si="15"/>
        <v/>
      </c>
      <c r="AF58" s="99" t="str">
        <f t="shared" ref="AF58:AF70" si="16">IF(AD58="","",C$28+C$27)</f>
        <v/>
      </c>
      <c r="AG58" s="99"/>
      <c r="AH58" s="1"/>
      <c r="AI58" s="1"/>
      <c r="AJ58" s="1"/>
      <c r="AK58" s="1"/>
      <c r="AL58" s="1"/>
      <c r="AM58" s="1"/>
      <c r="AN58" s="1"/>
      <c r="AO58" s="1"/>
      <c r="AP58" s="1"/>
      <c r="AQ58" s="1"/>
      <c r="AR58" s="1"/>
      <c r="AS58" s="1"/>
      <c r="AT58" s="1"/>
      <c r="AU58" s="1"/>
      <c r="AV58" s="1"/>
      <c r="AW58" s="1"/>
      <c r="AX58" s="1"/>
      <c r="AY58" s="1"/>
      <c r="AZ58" s="1"/>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row>
    <row r="59" spans="2:124" s="63" customFormat="1" x14ac:dyDescent="0.25">
      <c r="B59" s="64" t="str">
        <f>IF('A SAISIE'!B74="","",'A SAISIE'!B74)</f>
        <v/>
      </c>
      <c r="C59" s="79" t="str">
        <f>IF('A SAISIE'!C74="","",'A SAISIE'!C74)</f>
        <v/>
      </c>
      <c r="D59" s="65" t="str">
        <f>IF('A SAISIE'!D74="","",'A SAISIE'!D74)</f>
        <v/>
      </c>
      <c r="E59" s="65" t="str">
        <f>IF('A SAISIE'!E74="","",'A SAISIE'!E74)</f>
        <v/>
      </c>
      <c r="F59" s="79" t="str">
        <f t="shared" si="6"/>
        <v/>
      </c>
      <c r="G59" s="67" t="str">
        <f>IF(E59="","",VLOOKUP(C$22&amp;C$23,'C INDICES'!$A$6:$BP$149,VLOOKUP('A SAISIE'!C$35,'D kataloge'!E:F,2,FALSE),FALSE))</f>
        <v/>
      </c>
      <c r="H59" s="67" t="str">
        <f>IF(E59="","",VLOOKUP(C$22&amp;C$23,'C INDICES'!$A$6:$BP$149,VLOOKUP(E59,'D kataloge'!E:F,2,FALSE),FALSE))</f>
        <v/>
      </c>
      <c r="I59" s="66" t="str">
        <f t="shared" si="4"/>
        <v/>
      </c>
      <c r="J59" s="79" t="str">
        <f t="shared" si="7"/>
        <v/>
      </c>
      <c r="V59" s="101" t="str">
        <f t="shared" si="8"/>
        <v/>
      </c>
      <c r="W59" s="104" t="str">
        <f t="shared" si="9"/>
        <v/>
      </c>
      <c r="X59" s="104" t="str">
        <f t="shared" si="10"/>
        <v/>
      </c>
      <c r="Y59" s="1"/>
      <c r="Z59" s="97" t="str">
        <f t="shared" si="13"/>
        <v/>
      </c>
      <c r="AA59" s="99" t="str">
        <f t="shared" si="11"/>
        <v/>
      </c>
      <c r="AB59" s="99" t="str">
        <f t="shared" si="12"/>
        <v/>
      </c>
      <c r="AC59" s="98" t="str">
        <f t="shared" si="5"/>
        <v/>
      </c>
      <c r="AD59" s="99" t="str">
        <f t="shared" si="14"/>
        <v/>
      </c>
      <c r="AE59" s="99" t="str">
        <f t="shared" si="15"/>
        <v/>
      </c>
      <c r="AF59" s="99" t="str">
        <f t="shared" si="16"/>
        <v/>
      </c>
      <c r="AG59" s="99"/>
      <c r="AH59" s="1"/>
      <c r="AI59" s="1"/>
      <c r="AJ59" s="1"/>
      <c r="AK59" s="1"/>
      <c r="AL59" s="1"/>
      <c r="AM59" s="1"/>
      <c r="AN59" s="1"/>
      <c r="AO59" s="1"/>
      <c r="AP59" s="1"/>
      <c r="AQ59" s="1"/>
      <c r="AR59" s="1"/>
      <c r="AS59" s="1"/>
      <c r="AT59" s="1"/>
      <c r="AU59" s="1"/>
      <c r="AV59" s="1"/>
      <c r="AW59" s="1"/>
      <c r="AX59" s="1"/>
      <c r="AY59" s="1"/>
      <c r="AZ59" s="1"/>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row>
    <row r="60" spans="2:124" s="63" customFormat="1" x14ac:dyDescent="0.25">
      <c r="B60" s="64" t="str">
        <f>IF('A SAISIE'!B75="","",'A SAISIE'!B75)</f>
        <v/>
      </c>
      <c r="C60" s="79" t="str">
        <f>IF('A SAISIE'!C75="","",'A SAISIE'!C75)</f>
        <v/>
      </c>
      <c r="D60" s="65" t="str">
        <f>IF('A SAISIE'!D75="","",'A SAISIE'!D75)</f>
        <v/>
      </c>
      <c r="E60" s="65" t="str">
        <f>IF('A SAISIE'!E75="","",'A SAISIE'!E75)</f>
        <v/>
      </c>
      <c r="F60" s="79" t="str">
        <f t="shared" si="6"/>
        <v/>
      </c>
      <c r="G60" s="67" t="str">
        <f>IF(E60="","",VLOOKUP(C$22&amp;C$23,'C INDICES'!$A$6:$BP$149,VLOOKUP('A SAISIE'!C$35,'D kataloge'!E:F,2,FALSE),FALSE))</f>
        <v/>
      </c>
      <c r="H60" s="67" t="str">
        <f>IF(E60="","",VLOOKUP(C$22&amp;C$23,'C INDICES'!$A$6:$BP$149,VLOOKUP(E60,'D kataloge'!E:F,2,FALSE),FALSE))</f>
        <v/>
      </c>
      <c r="I60" s="66" t="str">
        <f t="shared" si="4"/>
        <v/>
      </c>
      <c r="J60" s="79" t="str">
        <f t="shared" si="7"/>
        <v/>
      </c>
      <c r="V60" s="101" t="str">
        <f t="shared" si="8"/>
        <v/>
      </c>
      <c r="W60" s="104" t="str">
        <f t="shared" si="9"/>
        <v/>
      </c>
      <c r="X60" s="104" t="str">
        <f t="shared" si="10"/>
        <v/>
      </c>
      <c r="Y60" s="1"/>
      <c r="Z60" s="97" t="str">
        <f t="shared" si="13"/>
        <v/>
      </c>
      <c r="AA60" s="99" t="str">
        <f t="shared" si="11"/>
        <v/>
      </c>
      <c r="AB60" s="99" t="str">
        <f t="shared" si="12"/>
        <v/>
      </c>
      <c r="AC60" s="98" t="str">
        <f t="shared" si="5"/>
        <v/>
      </c>
      <c r="AD60" s="99" t="str">
        <f t="shared" si="14"/>
        <v/>
      </c>
      <c r="AE60" s="99" t="str">
        <f t="shared" si="15"/>
        <v/>
      </c>
      <c r="AF60" s="99" t="str">
        <f t="shared" si="16"/>
        <v/>
      </c>
      <c r="AG60" s="99"/>
      <c r="AH60" s="1"/>
      <c r="AI60" s="1"/>
      <c r="AJ60" s="1"/>
      <c r="AK60" s="1"/>
      <c r="AL60" s="1"/>
      <c r="AM60" s="1"/>
      <c r="AN60" s="1"/>
      <c r="AO60" s="1"/>
      <c r="AP60" s="1"/>
      <c r="AQ60" s="1"/>
      <c r="AR60" s="1"/>
      <c r="AS60" s="1"/>
      <c r="AT60" s="1"/>
      <c r="AU60" s="1"/>
      <c r="AV60" s="1"/>
      <c r="AW60" s="1"/>
      <c r="AX60" s="1"/>
      <c r="AY60" s="1"/>
      <c r="AZ60" s="1"/>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row>
    <row r="61" spans="2:124" s="63" customFormat="1" x14ac:dyDescent="0.25">
      <c r="B61" s="64" t="str">
        <f>IF('A SAISIE'!B76="","",'A SAISIE'!B76)</f>
        <v/>
      </c>
      <c r="C61" s="79" t="str">
        <f>IF('A SAISIE'!C76="","",'A SAISIE'!C76)</f>
        <v/>
      </c>
      <c r="D61" s="65" t="str">
        <f>IF('A SAISIE'!D76="","",'A SAISIE'!D76)</f>
        <v/>
      </c>
      <c r="E61" s="65" t="str">
        <f>IF('A SAISIE'!E76="","",'A SAISIE'!E76)</f>
        <v/>
      </c>
      <c r="F61" s="79" t="str">
        <f t="shared" si="6"/>
        <v/>
      </c>
      <c r="G61" s="67" t="str">
        <f>IF(E61="","",VLOOKUP(C$22&amp;C$23,'C INDICES'!$A$6:$BP$149,VLOOKUP('A SAISIE'!C$35,'D kataloge'!E:F,2,FALSE),FALSE))</f>
        <v/>
      </c>
      <c r="H61" s="67" t="str">
        <f>IF(E61="","",VLOOKUP(C$22&amp;C$23,'C INDICES'!$A$6:$BP$149,VLOOKUP(E61,'D kataloge'!E:F,2,FALSE),FALSE))</f>
        <v/>
      </c>
      <c r="I61" s="66" t="str">
        <f t="shared" si="4"/>
        <v/>
      </c>
      <c r="J61" s="79" t="str">
        <f t="shared" si="7"/>
        <v/>
      </c>
      <c r="V61" s="101" t="str">
        <f t="shared" si="8"/>
        <v/>
      </c>
      <c r="W61" s="104" t="str">
        <f t="shared" si="9"/>
        <v/>
      </c>
      <c r="X61" s="104" t="str">
        <f t="shared" si="10"/>
        <v/>
      </c>
      <c r="Y61" s="1"/>
      <c r="Z61" s="97" t="str">
        <f t="shared" si="13"/>
        <v/>
      </c>
      <c r="AA61" s="99" t="str">
        <f t="shared" si="11"/>
        <v/>
      </c>
      <c r="AB61" s="99" t="str">
        <f t="shared" si="12"/>
        <v/>
      </c>
      <c r="AC61" s="98" t="str">
        <f t="shared" si="5"/>
        <v/>
      </c>
      <c r="AD61" s="99" t="str">
        <f t="shared" si="14"/>
        <v/>
      </c>
      <c r="AE61" s="99" t="str">
        <f t="shared" si="15"/>
        <v/>
      </c>
      <c r="AF61" s="99" t="str">
        <f t="shared" si="16"/>
        <v/>
      </c>
      <c r="AG61" s="99"/>
      <c r="AH61" s="1"/>
      <c r="AI61" s="1"/>
      <c r="AJ61" s="1"/>
      <c r="AK61" s="1"/>
      <c r="AL61" s="1"/>
      <c r="AM61" s="1"/>
      <c r="AN61" s="1"/>
      <c r="AO61" s="1"/>
      <c r="AP61" s="1"/>
      <c r="AQ61" s="1"/>
      <c r="AR61" s="1"/>
      <c r="AS61" s="1"/>
      <c r="AT61" s="1"/>
      <c r="AU61" s="1"/>
      <c r="AV61" s="1"/>
      <c r="AW61" s="1"/>
      <c r="AX61" s="1"/>
      <c r="AY61" s="1"/>
      <c r="AZ61" s="1"/>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row>
    <row r="62" spans="2:124" s="63" customFormat="1" x14ac:dyDescent="0.25">
      <c r="B62" s="64" t="str">
        <f>IF('A SAISIE'!B77="","",'A SAISIE'!B77)</f>
        <v/>
      </c>
      <c r="C62" s="79" t="str">
        <f>IF('A SAISIE'!C77="","",'A SAISIE'!C77)</f>
        <v/>
      </c>
      <c r="D62" s="65" t="str">
        <f>IF('A SAISIE'!D77="","",'A SAISIE'!D77)</f>
        <v/>
      </c>
      <c r="E62" s="65" t="str">
        <f>IF('A SAISIE'!E77="","",'A SAISIE'!E77)</f>
        <v/>
      </c>
      <c r="F62" s="79" t="str">
        <f t="shared" si="6"/>
        <v/>
      </c>
      <c r="G62" s="67" t="str">
        <f>IF(E62="","",VLOOKUP(C$22&amp;C$23,'C INDICES'!$A$6:$BP$149,VLOOKUP('A SAISIE'!C$35,'D kataloge'!E:F,2,FALSE),FALSE))</f>
        <v/>
      </c>
      <c r="H62" s="67" t="str">
        <f>IF(E62="","",VLOOKUP(C$22&amp;C$23,'C INDICES'!$A$6:$BP$149,VLOOKUP(E62,'D kataloge'!E:F,2,FALSE),FALSE))</f>
        <v/>
      </c>
      <c r="I62" s="66" t="str">
        <f t="shared" si="4"/>
        <v/>
      </c>
      <c r="J62" s="79" t="str">
        <f t="shared" si="7"/>
        <v/>
      </c>
      <c r="V62" s="101" t="str">
        <f t="shared" si="8"/>
        <v/>
      </c>
      <c r="W62" s="104" t="str">
        <f t="shared" si="9"/>
        <v/>
      </c>
      <c r="X62" s="104" t="str">
        <f t="shared" si="10"/>
        <v/>
      </c>
      <c r="Y62" s="1"/>
      <c r="Z62" s="97" t="str">
        <f t="shared" si="13"/>
        <v/>
      </c>
      <c r="AA62" s="99" t="str">
        <f t="shared" si="11"/>
        <v/>
      </c>
      <c r="AB62" s="99" t="str">
        <f t="shared" si="12"/>
        <v/>
      </c>
      <c r="AC62" s="98" t="str">
        <f t="shared" si="5"/>
        <v/>
      </c>
      <c r="AD62" s="99" t="str">
        <f t="shared" si="14"/>
        <v/>
      </c>
      <c r="AE62" s="99" t="str">
        <f t="shared" si="15"/>
        <v/>
      </c>
      <c r="AF62" s="99" t="str">
        <f t="shared" si="16"/>
        <v/>
      </c>
      <c r="AG62" s="99"/>
      <c r="AH62" s="1"/>
      <c r="AI62" s="1"/>
      <c r="AJ62" s="1"/>
      <c r="AK62" s="1"/>
      <c r="AL62" s="1"/>
      <c r="AM62" s="1"/>
      <c r="AN62" s="1"/>
      <c r="AO62" s="1"/>
      <c r="AP62" s="1"/>
      <c r="AQ62" s="1"/>
      <c r="AR62" s="1"/>
      <c r="AS62" s="1"/>
      <c r="AT62" s="1"/>
      <c r="AU62" s="1"/>
      <c r="AV62" s="1"/>
      <c r="AW62" s="1"/>
      <c r="AX62" s="1"/>
      <c r="AY62" s="1"/>
      <c r="AZ62" s="1"/>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row>
    <row r="63" spans="2:124" s="63" customFormat="1" x14ac:dyDescent="0.25">
      <c r="B63" s="64" t="str">
        <f>IF('A SAISIE'!B78="","",'A SAISIE'!B78)</f>
        <v/>
      </c>
      <c r="C63" s="79" t="str">
        <f>IF('A SAISIE'!C78="","",'A SAISIE'!C78)</f>
        <v/>
      </c>
      <c r="D63" s="65" t="str">
        <f>IF('A SAISIE'!D78="","",'A SAISIE'!D78)</f>
        <v/>
      </c>
      <c r="E63" s="65" t="str">
        <f>IF('A SAISIE'!E78="","",'A SAISIE'!E78)</f>
        <v/>
      </c>
      <c r="F63" s="79" t="str">
        <f t="shared" si="6"/>
        <v/>
      </c>
      <c r="G63" s="67" t="str">
        <f>IF(E63="","",VLOOKUP(C$22&amp;C$23,'C INDICES'!$A$6:$BP$149,VLOOKUP('A SAISIE'!C$35,'D kataloge'!E:F,2,FALSE),FALSE))</f>
        <v/>
      </c>
      <c r="H63" s="67" t="str">
        <f>IF(E63="","",VLOOKUP(C$22&amp;C$23,'C INDICES'!$A$6:$BP$149,VLOOKUP(E63,'D kataloge'!E:F,2,FALSE),FALSE))</f>
        <v/>
      </c>
      <c r="I63" s="66" t="str">
        <f t="shared" si="4"/>
        <v/>
      </c>
      <c r="J63" s="79" t="str">
        <f t="shared" si="7"/>
        <v/>
      </c>
      <c r="V63" s="101" t="str">
        <f t="shared" si="8"/>
        <v/>
      </c>
      <c r="W63" s="104" t="str">
        <f t="shared" si="9"/>
        <v/>
      </c>
      <c r="X63" s="104" t="str">
        <f t="shared" si="10"/>
        <v/>
      </c>
      <c r="Y63" s="1"/>
      <c r="Z63" s="97" t="str">
        <f t="shared" si="13"/>
        <v/>
      </c>
      <c r="AA63" s="99" t="str">
        <f t="shared" si="11"/>
        <v/>
      </c>
      <c r="AB63" s="99" t="str">
        <f t="shared" si="12"/>
        <v/>
      </c>
      <c r="AC63" s="98" t="str">
        <f t="shared" si="5"/>
        <v/>
      </c>
      <c r="AD63" s="99" t="str">
        <f t="shared" si="14"/>
        <v/>
      </c>
      <c r="AE63" s="99" t="str">
        <f t="shared" si="15"/>
        <v/>
      </c>
      <c r="AF63" s="99" t="str">
        <f t="shared" si="16"/>
        <v/>
      </c>
      <c r="AG63" s="99"/>
      <c r="AH63" s="1"/>
      <c r="AI63" s="1"/>
      <c r="AJ63" s="1"/>
      <c r="AK63" s="1"/>
      <c r="AL63" s="1"/>
      <c r="AM63" s="1"/>
      <c r="AN63" s="1"/>
      <c r="AO63" s="1"/>
      <c r="AP63" s="1"/>
      <c r="AQ63" s="1"/>
      <c r="AR63" s="1"/>
      <c r="AS63" s="1"/>
      <c r="AT63" s="1"/>
      <c r="AU63" s="1"/>
      <c r="AV63" s="1"/>
      <c r="AW63" s="1"/>
      <c r="AX63" s="1"/>
      <c r="AY63" s="1"/>
      <c r="AZ63" s="1"/>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row>
    <row r="64" spans="2:124" s="63" customFormat="1" x14ac:dyDescent="0.25">
      <c r="B64" s="64" t="str">
        <f>IF('A SAISIE'!B79="","",'A SAISIE'!B79)</f>
        <v/>
      </c>
      <c r="C64" s="79" t="str">
        <f>IF('A SAISIE'!C79="","",'A SAISIE'!C79)</f>
        <v/>
      </c>
      <c r="D64" s="65" t="str">
        <f>IF('A SAISIE'!D79="","",'A SAISIE'!D79)</f>
        <v/>
      </c>
      <c r="E64" s="65" t="str">
        <f>IF('A SAISIE'!E79="","",'A SAISIE'!E79)</f>
        <v/>
      </c>
      <c r="F64" s="79" t="str">
        <f t="shared" si="6"/>
        <v/>
      </c>
      <c r="G64" s="67" t="str">
        <f>IF(E64="","",VLOOKUP(C$22&amp;C$23,'C INDICES'!$A$6:$BP$149,VLOOKUP('A SAISIE'!C$35,'D kataloge'!E:F,2,FALSE),FALSE))</f>
        <v/>
      </c>
      <c r="H64" s="67" t="str">
        <f>IF(E64="","",VLOOKUP(C$22&amp;C$23,'C INDICES'!$A$6:$BP$149,VLOOKUP(E64,'D kataloge'!E:F,2,FALSE),FALSE))</f>
        <v/>
      </c>
      <c r="I64" s="66" t="str">
        <f t="shared" si="4"/>
        <v/>
      </c>
      <c r="J64" s="79" t="str">
        <f t="shared" si="7"/>
        <v/>
      </c>
      <c r="V64" s="101" t="str">
        <f t="shared" si="8"/>
        <v/>
      </c>
      <c r="W64" s="104" t="str">
        <f t="shared" si="9"/>
        <v/>
      </c>
      <c r="X64" s="104" t="str">
        <f t="shared" si="10"/>
        <v/>
      </c>
      <c r="Y64" s="1"/>
      <c r="Z64" s="97" t="str">
        <f t="shared" si="13"/>
        <v/>
      </c>
      <c r="AA64" s="99" t="str">
        <f t="shared" si="11"/>
        <v/>
      </c>
      <c r="AB64" s="99" t="str">
        <f t="shared" si="12"/>
        <v/>
      </c>
      <c r="AC64" s="98" t="str">
        <f t="shared" si="5"/>
        <v/>
      </c>
      <c r="AD64" s="99" t="str">
        <f t="shared" si="14"/>
        <v/>
      </c>
      <c r="AE64" s="99" t="str">
        <f t="shared" si="15"/>
        <v/>
      </c>
      <c r="AF64" s="99" t="str">
        <f t="shared" si="16"/>
        <v/>
      </c>
      <c r="AG64" s="99"/>
      <c r="AH64" s="1"/>
      <c r="AI64" s="1"/>
      <c r="AJ64" s="1"/>
      <c r="AK64" s="1"/>
      <c r="AL64" s="1"/>
      <c r="AM64" s="1"/>
      <c r="AN64" s="1"/>
      <c r="AO64" s="1"/>
      <c r="AP64" s="1"/>
      <c r="AQ64" s="1"/>
      <c r="AR64" s="1"/>
      <c r="AS64" s="1"/>
      <c r="AT64" s="1"/>
      <c r="AU64" s="1"/>
      <c r="AV64" s="1"/>
      <c r="AW64" s="1"/>
      <c r="AX64" s="1"/>
      <c r="AY64" s="1"/>
      <c r="AZ64" s="1"/>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row>
    <row r="65" spans="2:124" s="63" customFormat="1" x14ac:dyDescent="0.25">
      <c r="B65" s="64" t="str">
        <f>IF('A SAISIE'!B80="","",'A SAISIE'!B80)</f>
        <v/>
      </c>
      <c r="C65" s="79" t="str">
        <f>IF('A SAISIE'!C80="","",'A SAISIE'!C80)</f>
        <v/>
      </c>
      <c r="D65" s="65" t="str">
        <f>IF('A SAISIE'!D80="","",'A SAISIE'!D80)</f>
        <v/>
      </c>
      <c r="E65" s="65" t="str">
        <f>IF('A SAISIE'!E80="","",'A SAISIE'!E80)</f>
        <v/>
      </c>
      <c r="F65" s="79" t="str">
        <f t="shared" si="6"/>
        <v/>
      </c>
      <c r="G65" s="67" t="str">
        <f>IF(E65="","",VLOOKUP(C$22&amp;C$23,'C INDICES'!$A$6:$BP$149,VLOOKUP('A SAISIE'!C$35,'D kataloge'!E:F,2,FALSE),FALSE))</f>
        <v/>
      </c>
      <c r="H65" s="67" t="str">
        <f>IF(E65="","",VLOOKUP(C$22&amp;C$23,'C INDICES'!$A$6:$BP$149,VLOOKUP(E65,'D kataloge'!E:F,2,FALSE),FALSE))</f>
        <v/>
      </c>
      <c r="I65" s="66" t="str">
        <f t="shared" si="4"/>
        <v/>
      </c>
      <c r="J65" s="79" t="str">
        <f t="shared" si="7"/>
        <v/>
      </c>
      <c r="V65" s="101" t="str">
        <f t="shared" si="8"/>
        <v/>
      </c>
      <c r="W65" s="104" t="str">
        <f t="shared" si="9"/>
        <v/>
      </c>
      <c r="X65" s="104" t="str">
        <f t="shared" si="10"/>
        <v/>
      </c>
      <c r="Y65" s="1"/>
      <c r="Z65" s="97" t="str">
        <f t="shared" si="13"/>
        <v/>
      </c>
      <c r="AA65" s="99" t="str">
        <f t="shared" si="11"/>
        <v/>
      </c>
      <c r="AB65" s="99" t="str">
        <f t="shared" si="12"/>
        <v/>
      </c>
      <c r="AC65" s="98" t="str">
        <f t="shared" si="5"/>
        <v/>
      </c>
      <c r="AD65" s="99" t="str">
        <f t="shared" si="14"/>
        <v/>
      </c>
      <c r="AE65" s="99" t="str">
        <f t="shared" si="15"/>
        <v/>
      </c>
      <c r="AF65" s="99" t="str">
        <f t="shared" si="16"/>
        <v/>
      </c>
      <c r="AG65" s="99"/>
      <c r="AH65" s="1"/>
      <c r="AI65" s="1"/>
      <c r="AJ65" s="1"/>
      <c r="AK65" s="1"/>
      <c r="AL65" s="1"/>
      <c r="AM65" s="1"/>
      <c r="AN65" s="1"/>
      <c r="AO65" s="1"/>
      <c r="AP65" s="1"/>
      <c r="AQ65" s="1"/>
      <c r="AR65" s="1"/>
      <c r="AS65" s="1"/>
      <c r="AT65" s="1"/>
      <c r="AU65" s="1"/>
      <c r="AV65" s="1"/>
      <c r="AW65" s="1"/>
      <c r="AX65" s="1"/>
      <c r="AY65" s="1"/>
      <c r="AZ65" s="1"/>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row>
    <row r="66" spans="2:124" s="63" customFormat="1" x14ac:dyDescent="0.25">
      <c r="B66" s="64" t="str">
        <f>IF('A SAISIE'!B81="","",'A SAISIE'!B81)</f>
        <v/>
      </c>
      <c r="C66" s="79" t="str">
        <f>IF('A SAISIE'!C81="","",'A SAISIE'!C81)</f>
        <v/>
      </c>
      <c r="D66" s="65" t="str">
        <f>IF('A SAISIE'!D81="","",'A SAISIE'!D81)</f>
        <v/>
      </c>
      <c r="E66" s="65" t="str">
        <f>IF('A SAISIE'!E81="","",'A SAISIE'!E81)</f>
        <v/>
      </c>
      <c r="F66" s="79" t="str">
        <f t="shared" si="6"/>
        <v/>
      </c>
      <c r="G66" s="67" t="str">
        <f>IF(E66="","",VLOOKUP(C$22&amp;C$23,'C INDICES'!$A$6:$BP$149,VLOOKUP('A SAISIE'!C$35,'D kataloge'!E:F,2,FALSE),FALSE))</f>
        <v/>
      </c>
      <c r="H66" s="67" t="str">
        <f>IF(E66="","",VLOOKUP(C$22&amp;C$23,'C INDICES'!$A$6:$BP$149,VLOOKUP(E66,'D kataloge'!E:F,2,FALSE),FALSE))</f>
        <v/>
      </c>
      <c r="I66" s="66" t="str">
        <f t="shared" si="4"/>
        <v/>
      </c>
      <c r="J66" s="79" t="str">
        <f t="shared" si="7"/>
        <v/>
      </c>
      <c r="V66" s="101" t="str">
        <f t="shared" si="8"/>
        <v/>
      </c>
      <c r="W66" s="104" t="str">
        <f t="shared" si="9"/>
        <v/>
      </c>
      <c r="X66" s="104" t="str">
        <f t="shared" si="10"/>
        <v/>
      </c>
      <c r="Y66" s="1"/>
      <c r="Z66" s="97" t="str">
        <f t="shared" si="13"/>
        <v/>
      </c>
      <c r="AA66" s="99" t="str">
        <f t="shared" si="11"/>
        <v/>
      </c>
      <c r="AB66" s="99" t="str">
        <f t="shared" si="12"/>
        <v/>
      </c>
      <c r="AC66" s="98" t="str">
        <f t="shared" si="5"/>
        <v/>
      </c>
      <c r="AD66" s="99" t="str">
        <f t="shared" si="14"/>
        <v/>
      </c>
      <c r="AE66" s="99" t="str">
        <f t="shared" si="15"/>
        <v/>
      </c>
      <c r="AF66" s="99" t="str">
        <f t="shared" si="16"/>
        <v/>
      </c>
      <c r="AG66" s="99"/>
      <c r="AH66" s="1"/>
      <c r="AI66" s="1"/>
      <c r="AJ66" s="1"/>
      <c r="AK66" s="1"/>
      <c r="AL66" s="1"/>
      <c r="AM66" s="1"/>
      <c r="AN66" s="1"/>
      <c r="AO66" s="1"/>
      <c r="AP66" s="1"/>
      <c r="AQ66" s="1"/>
      <c r="AR66" s="1"/>
      <c r="AS66" s="1"/>
      <c r="AT66" s="1"/>
      <c r="AU66" s="1"/>
      <c r="AV66" s="1"/>
      <c r="AW66" s="1"/>
      <c r="AX66" s="1"/>
      <c r="AY66" s="1"/>
      <c r="AZ66" s="1"/>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row>
    <row r="67" spans="2:124" s="63" customFormat="1" x14ac:dyDescent="0.25">
      <c r="B67" s="64" t="str">
        <f>IF('A SAISIE'!B82="","",'A SAISIE'!B82)</f>
        <v/>
      </c>
      <c r="C67" s="79" t="str">
        <f>IF('A SAISIE'!C82="","",'A SAISIE'!C82)</f>
        <v/>
      </c>
      <c r="D67" s="65" t="str">
        <f>IF('A SAISIE'!D82="","",'A SAISIE'!D82)</f>
        <v/>
      </c>
      <c r="E67" s="65" t="str">
        <f>IF('A SAISIE'!E82="","",'A SAISIE'!E82)</f>
        <v/>
      </c>
      <c r="F67" s="79" t="str">
        <f t="shared" si="6"/>
        <v/>
      </c>
      <c r="G67" s="67" t="str">
        <f>IF(E67="","",VLOOKUP(C$22&amp;C$23,'C INDICES'!$A$6:$BP$149,VLOOKUP('A SAISIE'!C$35,'D kataloge'!E:F,2,FALSE),FALSE))</f>
        <v/>
      </c>
      <c r="H67" s="67" t="str">
        <f>IF(E67="","",VLOOKUP(C$22&amp;C$23,'C INDICES'!$A$6:$BP$149,VLOOKUP(E67,'D kataloge'!E:F,2,FALSE),FALSE))</f>
        <v/>
      </c>
      <c r="I67" s="66" t="str">
        <f t="shared" si="4"/>
        <v/>
      </c>
      <c r="J67" s="79" t="str">
        <f t="shared" si="7"/>
        <v/>
      </c>
      <c r="V67" s="101" t="str">
        <f t="shared" si="8"/>
        <v/>
      </c>
      <c r="W67" s="104" t="str">
        <f t="shared" si="9"/>
        <v/>
      </c>
      <c r="X67" s="104" t="str">
        <f t="shared" si="10"/>
        <v/>
      </c>
      <c r="Y67" s="1"/>
      <c r="Z67" s="97" t="str">
        <f t="shared" si="13"/>
        <v/>
      </c>
      <c r="AA67" s="99" t="str">
        <f t="shared" si="11"/>
        <v/>
      </c>
      <c r="AB67" s="99" t="str">
        <f t="shared" si="12"/>
        <v/>
      </c>
      <c r="AC67" s="98" t="str">
        <f t="shared" si="5"/>
        <v/>
      </c>
      <c r="AD67" s="99" t="str">
        <f t="shared" si="14"/>
        <v/>
      </c>
      <c r="AE67" s="99" t="str">
        <f t="shared" si="15"/>
        <v/>
      </c>
      <c r="AF67" s="99" t="str">
        <f t="shared" si="16"/>
        <v/>
      </c>
      <c r="AG67" s="99"/>
      <c r="AH67" s="1"/>
      <c r="AI67" s="1"/>
      <c r="AJ67" s="1"/>
      <c r="AK67" s="1"/>
      <c r="AL67" s="1"/>
      <c r="AM67" s="1"/>
      <c r="AN67" s="1"/>
      <c r="AO67" s="1"/>
      <c r="AP67" s="1"/>
      <c r="AQ67" s="1"/>
      <c r="AR67" s="1"/>
      <c r="AS67" s="1"/>
      <c r="AT67" s="1"/>
      <c r="AU67" s="1"/>
      <c r="AV67" s="1"/>
      <c r="AW67" s="1"/>
      <c r="AX67" s="1"/>
      <c r="AY67" s="1"/>
      <c r="AZ67" s="1"/>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row>
    <row r="68" spans="2:124" s="63" customFormat="1" x14ac:dyDescent="0.25">
      <c r="B68" s="64" t="str">
        <f>IF('A SAISIE'!B83="","",'A SAISIE'!B83)</f>
        <v/>
      </c>
      <c r="C68" s="79" t="str">
        <f>IF('A SAISIE'!C83="","",'A SAISIE'!C83)</f>
        <v/>
      </c>
      <c r="D68" s="65" t="str">
        <f>IF('A SAISIE'!D83="","",'A SAISIE'!D83)</f>
        <v/>
      </c>
      <c r="E68" s="65" t="str">
        <f>IF('A SAISIE'!E83="","",'A SAISIE'!E83)</f>
        <v/>
      </c>
      <c r="F68" s="79" t="str">
        <f t="shared" si="6"/>
        <v/>
      </c>
      <c r="G68" s="67" t="str">
        <f>IF(E68="","",VLOOKUP(C$22&amp;C$23,'C INDICES'!$A$6:$BP$149,VLOOKUP('A SAISIE'!C$35,'D kataloge'!E:F,2,FALSE),FALSE))</f>
        <v/>
      </c>
      <c r="H68" s="67" t="str">
        <f>IF(E68="","",VLOOKUP(C$22&amp;C$23,'C INDICES'!$A$6:$BP$149,VLOOKUP(E68,'D kataloge'!E:F,2,FALSE),FALSE))</f>
        <v/>
      </c>
      <c r="I68" s="66" t="str">
        <f t="shared" si="4"/>
        <v/>
      </c>
      <c r="J68" s="79" t="str">
        <f t="shared" si="7"/>
        <v/>
      </c>
      <c r="V68" s="101" t="str">
        <f t="shared" si="8"/>
        <v/>
      </c>
      <c r="W68" s="104" t="str">
        <f t="shared" si="9"/>
        <v/>
      </c>
      <c r="X68" s="104" t="str">
        <f t="shared" si="10"/>
        <v/>
      </c>
      <c r="Y68" s="1"/>
      <c r="Z68" s="97" t="str">
        <f t="shared" si="13"/>
        <v/>
      </c>
      <c r="AA68" s="99" t="str">
        <f t="shared" si="11"/>
        <v/>
      </c>
      <c r="AB68" s="99" t="str">
        <f t="shared" si="12"/>
        <v/>
      </c>
      <c r="AC68" s="98" t="str">
        <f t="shared" si="5"/>
        <v/>
      </c>
      <c r="AD68" s="99" t="str">
        <f t="shared" si="14"/>
        <v/>
      </c>
      <c r="AE68" s="99" t="str">
        <f t="shared" si="15"/>
        <v/>
      </c>
      <c r="AF68" s="99" t="str">
        <f t="shared" si="16"/>
        <v/>
      </c>
      <c r="AG68" s="99"/>
      <c r="AH68" s="1"/>
      <c r="AI68" s="1"/>
      <c r="AJ68" s="1"/>
      <c r="AK68" s="1"/>
      <c r="AL68" s="1"/>
      <c r="AM68" s="1"/>
      <c r="AN68" s="1"/>
      <c r="AO68" s="1"/>
      <c r="AP68" s="1"/>
      <c r="AQ68" s="1"/>
      <c r="AR68" s="1"/>
      <c r="AS68" s="1"/>
      <c r="AT68" s="1"/>
      <c r="AU68" s="1"/>
      <c r="AV68" s="1"/>
      <c r="AW68" s="1"/>
      <c r="AX68" s="1"/>
      <c r="AY68" s="1"/>
      <c r="AZ68" s="1"/>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row>
    <row r="69" spans="2:124" s="63" customFormat="1" x14ac:dyDescent="0.25">
      <c r="B69" s="64" t="str">
        <f>IF('A SAISIE'!B84="","",'A SAISIE'!B84)</f>
        <v/>
      </c>
      <c r="C69" s="79" t="str">
        <f>IF('A SAISIE'!C84="","",'A SAISIE'!C84)</f>
        <v/>
      </c>
      <c r="D69" s="65" t="str">
        <f>IF('A SAISIE'!D84="","",'A SAISIE'!D84)</f>
        <v/>
      </c>
      <c r="E69" s="65" t="str">
        <f>IF('A SAISIE'!E84="","",'A SAISIE'!E84)</f>
        <v/>
      </c>
      <c r="F69" s="79" t="str">
        <f t="shared" si="6"/>
        <v/>
      </c>
      <c r="G69" s="67" t="str">
        <f>IF(E69="","",VLOOKUP(C$22&amp;C$23,'C INDICES'!$A$6:$BP$149,VLOOKUP('A SAISIE'!C$35,'D kataloge'!E:F,2,FALSE),FALSE))</f>
        <v/>
      </c>
      <c r="H69" s="67" t="str">
        <f>IF(E69="","",VLOOKUP(C$22&amp;C$23,'C INDICES'!$A$6:$BP$149,VLOOKUP(E69,'D kataloge'!E:F,2,FALSE),FALSE))</f>
        <v/>
      </c>
      <c r="I69" s="66" t="str">
        <f t="shared" si="4"/>
        <v/>
      </c>
      <c r="J69" s="79" t="str">
        <f t="shared" si="7"/>
        <v/>
      </c>
      <c r="V69" s="101" t="str">
        <f t="shared" si="8"/>
        <v/>
      </c>
      <c r="W69" s="104" t="str">
        <f t="shared" si="9"/>
        <v/>
      </c>
      <c r="X69" s="104" t="str">
        <f t="shared" si="10"/>
        <v/>
      </c>
      <c r="Y69" s="1"/>
      <c r="Z69" s="97" t="str">
        <f t="shared" si="13"/>
        <v/>
      </c>
      <c r="AA69" s="99" t="str">
        <f t="shared" si="11"/>
        <v/>
      </c>
      <c r="AB69" s="99" t="str">
        <f t="shared" si="12"/>
        <v/>
      </c>
      <c r="AC69" s="98" t="str">
        <f t="shared" si="5"/>
        <v/>
      </c>
      <c r="AD69" s="99" t="str">
        <f t="shared" si="14"/>
        <v/>
      </c>
      <c r="AE69" s="99" t="str">
        <f t="shared" si="15"/>
        <v/>
      </c>
      <c r="AF69" s="99" t="str">
        <f t="shared" si="16"/>
        <v/>
      </c>
      <c r="AG69" s="99"/>
      <c r="AH69" s="1"/>
      <c r="AI69" s="1"/>
      <c r="AJ69" s="1"/>
      <c r="AK69" s="1"/>
      <c r="AL69" s="1"/>
      <c r="AM69" s="1"/>
      <c r="AN69" s="1"/>
      <c r="AO69" s="1"/>
      <c r="AP69" s="1"/>
      <c r="AQ69" s="1"/>
      <c r="AR69" s="1"/>
      <c r="AS69" s="1"/>
      <c r="AT69" s="1"/>
      <c r="AU69" s="1"/>
      <c r="AV69" s="1"/>
      <c r="AW69" s="1"/>
      <c r="AX69" s="1"/>
      <c r="AY69" s="1"/>
      <c r="AZ69" s="1"/>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row>
    <row r="70" spans="2:124" s="63" customFormat="1" x14ac:dyDescent="0.25">
      <c r="B70" s="64" t="str">
        <f>IF('A SAISIE'!B85="","",'A SAISIE'!B85)</f>
        <v/>
      </c>
      <c r="C70" s="79" t="str">
        <f>IF('A SAISIE'!C85="","",'A SAISIE'!C85)</f>
        <v/>
      </c>
      <c r="D70" s="65" t="str">
        <f>IF('A SAISIE'!D85="","",'A SAISIE'!D85)</f>
        <v/>
      </c>
      <c r="E70" s="65" t="str">
        <f>IF('A SAISIE'!E85="","",'A SAISIE'!E85)</f>
        <v/>
      </c>
      <c r="F70" s="79" t="str">
        <f t="shared" si="6"/>
        <v/>
      </c>
      <c r="G70" s="67" t="str">
        <f>IF(E70="","",VLOOKUP(C$22&amp;C$23,'C INDICES'!$A$6:$BP$149,VLOOKUP('A SAISIE'!C$35,'D kataloge'!E:F,2,FALSE),FALSE))</f>
        <v/>
      </c>
      <c r="H70" s="67" t="str">
        <f>IF(E70="","",VLOOKUP(C$22&amp;C$23,'C INDICES'!$A$6:$BP$149,VLOOKUP(E70,'D kataloge'!E:F,2,FALSE),FALSE))</f>
        <v/>
      </c>
      <c r="I70" s="66" t="str">
        <f t="shared" si="4"/>
        <v/>
      </c>
      <c r="J70" s="79" t="str">
        <f t="shared" si="7"/>
        <v/>
      </c>
      <c r="V70" s="101" t="str">
        <f t="shared" si="8"/>
        <v/>
      </c>
      <c r="W70" s="104" t="str">
        <f t="shared" si="9"/>
        <v/>
      </c>
      <c r="X70" s="104" t="str">
        <f t="shared" si="10"/>
        <v/>
      </c>
      <c r="Z70" s="97" t="str">
        <f t="shared" si="13"/>
        <v/>
      </c>
      <c r="AA70" s="99" t="str">
        <f t="shared" si="11"/>
        <v/>
      </c>
      <c r="AB70" s="99" t="str">
        <f t="shared" si="12"/>
        <v/>
      </c>
      <c r="AC70" s="98" t="str">
        <f t="shared" si="5"/>
        <v/>
      </c>
      <c r="AD70" s="99" t="str">
        <f t="shared" si="14"/>
        <v/>
      </c>
      <c r="AE70" s="99" t="str">
        <f t="shared" si="15"/>
        <v/>
      </c>
      <c r="AF70" s="99" t="str">
        <f t="shared" si="16"/>
        <v/>
      </c>
      <c r="AG70" s="9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row>
    <row r="71" spans="2:124" s="63" customFormat="1" x14ac:dyDescent="0.25">
      <c r="B71" s="64" t="str">
        <f>IF('A SAISIE'!B86="","",'A SAISIE'!B86)</f>
        <v/>
      </c>
      <c r="C71" s="79" t="str">
        <f>IF('A SAISIE'!C86="","",'A SAISIE'!C86)</f>
        <v/>
      </c>
      <c r="D71" s="65" t="str">
        <f>IF('A SAISIE'!D86="","",'A SAISIE'!D86)</f>
        <v/>
      </c>
      <c r="E71" s="65" t="str">
        <f>IF('A SAISIE'!E86="","",'A SAISIE'!E86)</f>
        <v/>
      </c>
      <c r="F71" s="79" t="str">
        <f t="shared" si="6"/>
        <v/>
      </c>
      <c r="G71" s="67" t="str">
        <f>IF(E71="","",VLOOKUP(C$22&amp;C$23,'C INDICES'!$A$6:$BP$149,VLOOKUP('A SAISIE'!C$35,'D kataloge'!E:F,2,FALSE),FALSE))</f>
        <v/>
      </c>
      <c r="H71" s="67" t="str">
        <f>IF(E71="","",VLOOKUP(C$22&amp;C$23,'C INDICES'!$A$6:$BP$149,VLOOKUP(E71,'D kataloge'!E:F,2,FALSE),FALSE))</f>
        <v/>
      </c>
      <c r="I71" s="66" t="str">
        <f t="shared" si="4"/>
        <v/>
      </c>
      <c r="J71" s="79" t="str">
        <f t="shared" si="7"/>
        <v/>
      </c>
      <c r="V71" s="101" t="str">
        <f t="shared" si="8"/>
        <v/>
      </c>
      <c r="W71" s="104" t="str">
        <f t="shared" si="9"/>
        <v/>
      </c>
      <c r="X71" s="104" t="str">
        <f t="shared" si="10"/>
        <v/>
      </c>
      <c r="Z71" s="95"/>
      <c r="AA71" s="95"/>
      <c r="AB71" s="95"/>
      <c r="AC71" s="96"/>
      <c r="AD71" s="91"/>
      <c r="AE71" s="91"/>
      <c r="AF71" s="1"/>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row>
    <row r="72" spans="2:124" s="63" customFormat="1" x14ac:dyDescent="0.25">
      <c r="B72" s="64" t="str">
        <f>IF('A SAISIE'!B87="","",'A SAISIE'!B87)</f>
        <v/>
      </c>
      <c r="C72" s="79" t="str">
        <f>IF('A SAISIE'!C87="","",'A SAISIE'!C87)</f>
        <v/>
      </c>
      <c r="D72" s="65" t="str">
        <f>IF('A SAISIE'!D87="","",'A SAISIE'!D87)</f>
        <v/>
      </c>
      <c r="E72" s="65" t="str">
        <f>IF('A SAISIE'!E87="","",'A SAISIE'!E87)</f>
        <v/>
      </c>
      <c r="F72" s="79" t="str">
        <f t="shared" si="6"/>
        <v/>
      </c>
      <c r="G72" s="67" t="str">
        <f>IF(E72="","",VLOOKUP(C$22&amp;C$23,'C INDICES'!$A$6:$BP$149,VLOOKUP('A SAISIE'!C$35,'D kataloge'!E:F,2,FALSE),FALSE))</f>
        <v/>
      </c>
      <c r="H72" s="67" t="str">
        <f>IF(E72="","",VLOOKUP(C$22&amp;C$23,'C INDICES'!$A$6:$BP$149,VLOOKUP(E72,'D kataloge'!E:F,2,FALSE),FALSE))</f>
        <v/>
      </c>
      <c r="I72" s="66" t="str">
        <f t="shared" si="4"/>
        <v/>
      </c>
      <c r="J72" s="79" t="str">
        <f t="shared" si="7"/>
        <v/>
      </c>
      <c r="V72" s="101" t="str">
        <f t="shared" si="8"/>
        <v/>
      </c>
      <c r="W72" s="104" t="str">
        <f t="shared" si="9"/>
        <v/>
      </c>
      <c r="X72" s="104" t="str">
        <f t="shared" si="10"/>
        <v/>
      </c>
      <c r="Z72" s="95"/>
      <c r="AA72" s="95"/>
      <c r="AB72" s="95"/>
      <c r="AC72" s="96"/>
      <c r="AD72" s="91"/>
      <c r="AE72" s="91"/>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row>
    <row r="73" spans="2:124" s="63" customFormat="1" x14ac:dyDescent="0.25">
      <c r="B73" s="64" t="str">
        <f>IF('A SAISIE'!B88="","",'A SAISIE'!B88)</f>
        <v/>
      </c>
      <c r="C73" s="79" t="str">
        <f>IF('A SAISIE'!C88="","",'A SAISIE'!C88)</f>
        <v/>
      </c>
      <c r="D73" s="65" t="str">
        <f>IF('A SAISIE'!D88="","",'A SAISIE'!D88)</f>
        <v/>
      </c>
      <c r="E73" s="65" t="str">
        <f>IF('A SAISIE'!E88="","",'A SAISIE'!E88)</f>
        <v/>
      </c>
      <c r="F73" s="79" t="str">
        <f t="shared" si="6"/>
        <v/>
      </c>
      <c r="G73" s="67" t="str">
        <f>IF(E73="","",VLOOKUP(C$22&amp;C$23,'C INDICES'!$A$6:$BP$149,VLOOKUP('A SAISIE'!C$35,'D kataloge'!E:F,2,FALSE),FALSE))</f>
        <v/>
      </c>
      <c r="H73" s="67" t="str">
        <f>IF(E73="","",VLOOKUP(C$22&amp;C$23,'C INDICES'!$A$6:$BP$149,VLOOKUP(E73,'D kataloge'!E:F,2,FALSE),FALSE))</f>
        <v/>
      </c>
      <c r="I73" s="66" t="str">
        <f t="shared" si="4"/>
        <v/>
      </c>
      <c r="J73" s="79" t="str">
        <f t="shared" si="7"/>
        <v/>
      </c>
      <c r="V73" s="101" t="str">
        <f t="shared" si="8"/>
        <v/>
      </c>
      <c r="W73" s="104" t="str">
        <f t="shared" si="9"/>
        <v/>
      </c>
      <c r="X73" s="104" t="str">
        <f t="shared" si="10"/>
        <v/>
      </c>
      <c r="Z73" s="95"/>
      <c r="AA73" s="95"/>
      <c r="AB73" s="95"/>
      <c r="AC73" s="96"/>
      <c r="AD73" s="91"/>
      <c r="AE73" s="91"/>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row>
    <row r="74" spans="2:124" s="63" customFormat="1" x14ac:dyDescent="0.25">
      <c r="B74" s="64" t="str">
        <f>IF('A SAISIE'!B89="","",'A SAISIE'!B89)</f>
        <v/>
      </c>
      <c r="C74" s="79" t="str">
        <f>IF('A SAISIE'!C89="","",'A SAISIE'!C89)</f>
        <v/>
      </c>
      <c r="D74" s="65" t="str">
        <f>IF('A SAISIE'!D89="","",'A SAISIE'!D89)</f>
        <v/>
      </c>
      <c r="E74" s="65" t="str">
        <f>IF('A SAISIE'!E89="","",'A SAISIE'!E89)</f>
        <v/>
      </c>
      <c r="F74" s="79" t="str">
        <f t="shared" si="6"/>
        <v/>
      </c>
      <c r="G74" s="67" t="str">
        <f>IF(E74="","",VLOOKUP(C$22&amp;C$23,'C INDICES'!$A$6:$BP$149,VLOOKUP('A SAISIE'!C$35,'D kataloge'!E:F,2,FALSE),FALSE))</f>
        <v/>
      </c>
      <c r="H74" s="67" t="str">
        <f>IF(E74="","",VLOOKUP(C$22&amp;C$23,'C INDICES'!$A$6:$BP$149,VLOOKUP(E74,'D kataloge'!E:F,2,FALSE),FALSE))</f>
        <v/>
      </c>
      <c r="I74" s="66" t="str">
        <f t="shared" si="4"/>
        <v/>
      </c>
      <c r="J74" s="79" t="str">
        <f t="shared" si="7"/>
        <v/>
      </c>
      <c r="V74" s="101" t="str">
        <f t="shared" si="8"/>
        <v/>
      </c>
      <c r="W74" s="104" t="str">
        <f t="shared" si="9"/>
        <v/>
      </c>
      <c r="X74" s="104" t="str">
        <f t="shared" si="10"/>
        <v/>
      </c>
      <c r="Z74" s="95"/>
      <c r="AA74" s="95"/>
      <c r="AB74" s="95"/>
      <c r="AC74" s="96"/>
      <c r="AD74" s="91"/>
      <c r="AE74" s="91"/>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row>
    <row r="75" spans="2:124" s="63" customFormat="1" x14ac:dyDescent="0.25">
      <c r="B75" s="64" t="str">
        <f>IF('A SAISIE'!B90="","",'A SAISIE'!B90)</f>
        <v/>
      </c>
      <c r="C75" s="79" t="str">
        <f>IF('A SAISIE'!C90="","",'A SAISIE'!C90)</f>
        <v/>
      </c>
      <c r="D75" s="65" t="str">
        <f>IF('A SAISIE'!D90="","",'A SAISIE'!D90)</f>
        <v/>
      </c>
      <c r="E75" s="65" t="str">
        <f>IF('A SAISIE'!E90="","",'A SAISIE'!E90)</f>
        <v/>
      </c>
      <c r="F75" s="79" t="str">
        <f t="shared" si="6"/>
        <v/>
      </c>
      <c r="G75" s="67" t="str">
        <f>IF(E75="","",VLOOKUP(C$22&amp;C$23,'C INDICES'!$A$6:$BP$149,VLOOKUP('A SAISIE'!C$35,'D kataloge'!E:F,2,FALSE),FALSE))</f>
        <v/>
      </c>
      <c r="H75" s="67" t="str">
        <f>IF(E75="","",VLOOKUP(C$22&amp;C$23,'C INDICES'!$A$6:$BP$149,VLOOKUP(E75,'D kataloge'!E:F,2,FALSE),FALSE))</f>
        <v/>
      </c>
      <c r="I75" s="66" t="str">
        <f t="shared" si="4"/>
        <v/>
      </c>
      <c r="J75" s="79" t="str">
        <f t="shared" si="7"/>
        <v/>
      </c>
      <c r="V75" s="101" t="str">
        <f t="shared" si="8"/>
        <v/>
      </c>
      <c r="W75" s="104" t="str">
        <f t="shared" si="9"/>
        <v/>
      </c>
      <c r="X75" s="104" t="str">
        <f t="shared" si="10"/>
        <v/>
      </c>
      <c r="Z75" s="95"/>
      <c r="AA75" s="95"/>
      <c r="AB75" s="95"/>
      <c r="AC75" s="96"/>
      <c r="AD75" s="91"/>
      <c r="AE75" s="91"/>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row>
    <row r="76" spans="2:124" s="63" customFormat="1" x14ac:dyDescent="0.25">
      <c r="B76" s="64" t="str">
        <f>IF('A SAISIE'!B91="","",'A SAISIE'!B91)</f>
        <v/>
      </c>
      <c r="C76" s="79" t="str">
        <f>IF('A SAISIE'!C91="","",'A SAISIE'!C91)</f>
        <v/>
      </c>
      <c r="D76" s="65" t="str">
        <f>IF('A SAISIE'!D91="","",'A SAISIE'!D91)</f>
        <v/>
      </c>
      <c r="E76" s="65" t="str">
        <f>IF('A SAISIE'!E91="","",'A SAISIE'!E91)</f>
        <v/>
      </c>
      <c r="F76" s="79" t="str">
        <f t="shared" si="6"/>
        <v/>
      </c>
      <c r="G76" s="67" t="str">
        <f>IF(E76="","",VLOOKUP(C$22&amp;C$23,'C INDICES'!$A$6:$BP$149,VLOOKUP('A SAISIE'!C$35,'D kataloge'!E:F,2,FALSE),FALSE))</f>
        <v/>
      </c>
      <c r="H76" s="67" t="str">
        <f>IF(E76="","",VLOOKUP(C$22&amp;C$23,'C INDICES'!$A$6:$BP$149,VLOOKUP(E76,'D kataloge'!E:F,2,FALSE),FALSE))</f>
        <v/>
      </c>
      <c r="I76" s="66" t="str">
        <f t="shared" si="4"/>
        <v/>
      </c>
      <c r="J76" s="79" t="str">
        <f t="shared" si="7"/>
        <v/>
      </c>
      <c r="V76" s="101" t="str">
        <f t="shared" si="8"/>
        <v/>
      </c>
      <c r="W76" s="104" t="str">
        <f t="shared" si="9"/>
        <v/>
      </c>
      <c r="X76" s="104" t="str">
        <f t="shared" si="10"/>
        <v/>
      </c>
      <c r="Z76" s="95"/>
      <c r="AA76" s="95"/>
      <c r="AB76" s="95"/>
      <c r="AC76" s="96"/>
      <c r="AD76" s="91"/>
      <c r="AE76" s="91"/>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row>
    <row r="77" spans="2:124" s="63" customFormat="1" x14ac:dyDescent="0.25">
      <c r="B77" s="64" t="str">
        <f>IF('A SAISIE'!B92="","",'A SAISIE'!B92)</f>
        <v/>
      </c>
      <c r="C77" s="79" t="str">
        <f>IF('A SAISIE'!C92="","",'A SAISIE'!C92)</f>
        <v/>
      </c>
      <c r="D77" s="65" t="str">
        <f>IF('A SAISIE'!D92="","",'A SAISIE'!D92)</f>
        <v/>
      </c>
      <c r="E77" s="65" t="str">
        <f>IF('A SAISIE'!E92="","",'A SAISIE'!E92)</f>
        <v/>
      </c>
      <c r="F77" s="79" t="str">
        <f t="shared" si="6"/>
        <v/>
      </c>
      <c r="G77" s="67" t="str">
        <f>IF(E77="","",VLOOKUP(C$22&amp;C$23,'C INDICES'!$A$6:$BP$149,VLOOKUP('A SAISIE'!C$35,'D kataloge'!E:F,2,FALSE),FALSE))</f>
        <v/>
      </c>
      <c r="H77" s="67" t="str">
        <f>IF(E77="","",VLOOKUP(C$22&amp;C$23,'C INDICES'!$A$6:$BP$149,VLOOKUP(E77,'D kataloge'!E:F,2,FALSE),FALSE))</f>
        <v/>
      </c>
      <c r="I77" s="66" t="str">
        <f t="shared" si="4"/>
        <v/>
      </c>
      <c r="J77" s="79" t="str">
        <f t="shared" si="7"/>
        <v/>
      </c>
      <c r="V77" s="101" t="str">
        <f t="shared" si="8"/>
        <v/>
      </c>
      <c r="W77" s="104" t="str">
        <f t="shared" si="9"/>
        <v/>
      </c>
      <c r="X77" s="104" t="str">
        <f t="shared" si="10"/>
        <v/>
      </c>
      <c r="Z77" s="95"/>
      <c r="AA77" s="95"/>
      <c r="AB77" s="95"/>
      <c r="AC77" s="96"/>
      <c r="AD77" s="91"/>
      <c r="AE77" s="91"/>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row>
    <row r="78" spans="2:124" s="63" customFormat="1" x14ac:dyDescent="0.25">
      <c r="B78" s="64" t="str">
        <f>IF('A SAISIE'!B93="","",'A SAISIE'!B93)</f>
        <v/>
      </c>
      <c r="C78" s="79" t="str">
        <f>IF('A SAISIE'!C93="","",'A SAISIE'!C93)</f>
        <v/>
      </c>
      <c r="D78" s="65" t="str">
        <f>IF('A SAISIE'!D93="","",'A SAISIE'!D93)</f>
        <v/>
      </c>
      <c r="E78" s="65" t="str">
        <f>IF('A SAISIE'!E93="","",'A SAISIE'!E93)</f>
        <v/>
      </c>
      <c r="F78" s="79" t="str">
        <f t="shared" si="6"/>
        <v/>
      </c>
      <c r="G78" s="67" t="str">
        <f>IF(E78="","",VLOOKUP(C$22&amp;C$23,'C INDICES'!$A$6:$BP$149,VLOOKUP('A SAISIE'!C$35,'D kataloge'!E:F,2,FALSE),FALSE))</f>
        <v/>
      </c>
      <c r="H78" s="67" t="str">
        <f>IF(E78="","",VLOOKUP(C$22&amp;C$23,'C INDICES'!$A$6:$BP$149,VLOOKUP(E78,'D kataloge'!E:F,2,FALSE),FALSE))</f>
        <v/>
      </c>
      <c r="I78" s="66" t="str">
        <f t="shared" si="4"/>
        <v/>
      </c>
      <c r="J78" s="79" t="str">
        <f t="shared" si="7"/>
        <v/>
      </c>
      <c r="V78" s="101" t="str">
        <f t="shared" si="8"/>
        <v/>
      </c>
      <c r="W78" s="104" t="str">
        <f t="shared" si="9"/>
        <v/>
      </c>
      <c r="X78" s="104" t="str">
        <f t="shared" si="10"/>
        <v/>
      </c>
      <c r="Z78" s="95"/>
      <c r="AA78" s="95"/>
      <c r="AB78" s="95"/>
      <c r="AC78" s="96"/>
      <c r="AD78" s="91"/>
      <c r="AE78" s="91"/>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row>
    <row r="79" spans="2:124" s="63" customFormat="1" x14ac:dyDescent="0.25">
      <c r="B79" s="64" t="str">
        <f>IF('A SAISIE'!B94="","",'A SAISIE'!B94)</f>
        <v/>
      </c>
      <c r="C79" s="79" t="str">
        <f>IF('A SAISIE'!C94="","",'A SAISIE'!C94)</f>
        <v/>
      </c>
      <c r="D79" s="65" t="str">
        <f>IF('A SAISIE'!D94="","",'A SAISIE'!D94)</f>
        <v/>
      </c>
      <c r="E79" s="65" t="str">
        <f>IF('A SAISIE'!E94="","",'A SAISIE'!E94)</f>
        <v/>
      </c>
      <c r="F79" s="79" t="str">
        <f t="shared" si="6"/>
        <v/>
      </c>
      <c r="G79" s="67" t="str">
        <f>IF(E79="","",VLOOKUP(C$22&amp;C$23,'C INDICES'!$A$6:$BP$149,VLOOKUP('A SAISIE'!C$35,'D kataloge'!E:F,2,FALSE),FALSE))</f>
        <v/>
      </c>
      <c r="H79" s="67" t="str">
        <f>IF(E79="","",VLOOKUP(C$22&amp;C$23,'C INDICES'!$A$6:$BP$149,VLOOKUP(E79,'D kataloge'!E:F,2,FALSE),FALSE))</f>
        <v/>
      </c>
      <c r="I79" s="66" t="str">
        <f t="shared" si="4"/>
        <v/>
      </c>
      <c r="J79" s="79" t="str">
        <f t="shared" si="7"/>
        <v/>
      </c>
      <c r="V79" s="101" t="str">
        <f t="shared" si="8"/>
        <v/>
      </c>
      <c r="W79" s="104" t="str">
        <f t="shared" si="9"/>
        <v/>
      </c>
      <c r="X79" s="104" t="str">
        <f t="shared" si="10"/>
        <v/>
      </c>
      <c r="Z79" s="95"/>
      <c r="AA79" s="95"/>
      <c r="AB79" s="95"/>
      <c r="AC79" s="96"/>
      <c r="AD79" s="91"/>
      <c r="AE79" s="91"/>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row>
    <row r="80" spans="2:124" s="63" customFormat="1" x14ac:dyDescent="0.25">
      <c r="B80" s="64" t="str">
        <f>IF('A SAISIE'!B95="","",'A SAISIE'!B95)</f>
        <v/>
      </c>
      <c r="C80" s="79" t="str">
        <f>IF('A SAISIE'!C95="","",'A SAISIE'!C95)</f>
        <v/>
      </c>
      <c r="D80" s="65" t="str">
        <f>IF('A SAISIE'!D95="","",'A SAISIE'!D95)</f>
        <v/>
      </c>
      <c r="E80" s="65" t="str">
        <f>IF('A SAISIE'!E95="","",'A SAISIE'!E95)</f>
        <v/>
      </c>
      <c r="F80" s="79" t="str">
        <f t="shared" si="6"/>
        <v/>
      </c>
      <c r="G80" s="67" t="str">
        <f>IF(E80="","",VLOOKUP(C$22&amp;C$23,'C INDICES'!$A$6:$BP$149,VLOOKUP('A SAISIE'!C$35,'D kataloge'!E:F,2,FALSE),FALSE))</f>
        <v/>
      </c>
      <c r="H80" s="67" t="str">
        <f>IF(E80="","",VLOOKUP(C$22&amp;C$23,'C INDICES'!$A$6:$BP$149,VLOOKUP(E80,'D kataloge'!E:F,2,FALSE),FALSE))</f>
        <v/>
      </c>
      <c r="I80" s="66" t="str">
        <f t="shared" si="4"/>
        <v/>
      </c>
      <c r="J80" s="79" t="str">
        <f t="shared" si="7"/>
        <v/>
      </c>
      <c r="V80" s="101" t="str">
        <f t="shared" si="8"/>
        <v/>
      </c>
      <c r="W80" s="104" t="str">
        <f t="shared" si="9"/>
        <v/>
      </c>
      <c r="X80" s="104" t="str">
        <f t="shared" si="10"/>
        <v/>
      </c>
      <c r="Z80" s="95"/>
      <c r="AA80" s="95"/>
      <c r="AB80" s="95"/>
      <c r="AC80" s="96"/>
      <c r="AD80" s="91"/>
      <c r="AE80" s="91"/>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row>
    <row r="81" spans="2:124" s="63" customFormat="1" x14ac:dyDescent="0.25">
      <c r="B81" s="64" t="str">
        <f>IF('A SAISIE'!B96="","",'A SAISIE'!B96)</f>
        <v/>
      </c>
      <c r="C81" s="79" t="str">
        <f>IF('A SAISIE'!C96="","",'A SAISIE'!C96)</f>
        <v/>
      </c>
      <c r="D81" s="65" t="str">
        <f>IF('A SAISIE'!D96="","",'A SAISIE'!D96)</f>
        <v/>
      </c>
      <c r="E81" s="65" t="str">
        <f>IF('A SAISIE'!E96="","",'A SAISIE'!E96)</f>
        <v/>
      </c>
      <c r="F81" s="79" t="str">
        <f t="shared" si="6"/>
        <v/>
      </c>
      <c r="G81" s="67" t="str">
        <f>IF(E81="","",VLOOKUP(C$22&amp;C$23,'C INDICES'!$A$6:$BP$149,VLOOKUP('A SAISIE'!C$35,'D kataloge'!E:F,2,FALSE),FALSE))</f>
        <v/>
      </c>
      <c r="H81" s="67" t="str">
        <f>IF(E81="","",VLOOKUP(C$22&amp;C$23,'C INDICES'!$A$6:$BP$149,VLOOKUP(E81,'D kataloge'!E:F,2,FALSE),FALSE))</f>
        <v/>
      </c>
      <c r="I81" s="66" t="str">
        <f t="shared" si="4"/>
        <v/>
      </c>
      <c r="J81" s="79" t="str">
        <f t="shared" si="7"/>
        <v/>
      </c>
      <c r="V81" s="101" t="str">
        <f t="shared" si="8"/>
        <v/>
      </c>
      <c r="W81" s="104" t="str">
        <f t="shared" si="9"/>
        <v/>
      </c>
      <c r="X81" s="104" t="str">
        <f t="shared" si="10"/>
        <v/>
      </c>
      <c r="Z81" s="95"/>
      <c r="AA81" s="95"/>
      <c r="AB81" s="95"/>
      <c r="AC81" s="96"/>
      <c r="AD81" s="91"/>
      <c r="AE81" s="91"/>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row>
    <row r="82" spans="2:124" s="63" customFormat="1" x14ac:dyDescent="0.25">
      <c r="B82" s="64" t="str">
        <f>IF('A SAISIE'!B97="","",'A SAISIE'!B97)</f>
        <v/>
      </c>
      <c r="C82" s="79" t="str">
        <f>IF('A SAISIE'!C97="","",'A SAISIE'!C97)</f>
        <v/>
      </c>
      <c r="D82" s="65" t="str">
        <f>IF('A SAISIE'!D97="","",'A SAISIE'!D97)</f>
        <v/>
      </c>
      <c r="E82" s="65" t="str">
        <f>IF('A SAISIE'!E97="","",'A SAISIE'!E97)</f>
        <v/>
      </c>
      <c r="F82" s="79" t="str">
        <f t="shared" si="6"/>
        <v/>
      </c>
      <c r="G82" s="67" t="str">
        <f>IF(E82="","",VLOOKUP(C$22&amp;C$23,'C INDICES'!$A$6:$BP$149,VLOOKUP('A SAISIE'!C$35,'D kataloge'!E:F,2,FALSE),FALSE))</f>
        <v/>
      </c>
      <c r="H82" s="67" t="str">
        <f>IF(E82="","",VLOOKUP(C$22&amp;C$23,'C INDICES'!$A$6:$BP$149,VLOOKUP(E82,'D kataloge'!E:F,2,FALSE),FALSE))</f>
        <v/>
      </c>
      <c r="I82" s="66" t="str">
        <f t="shared" si="4"/>
        <v/>
      </c>
      <c r="J82" s="79" t="str">
        <f t="shared" si="7"/>
        <v/>
      </c>
      <c r="V82" s="101" t="str">
        <f t="shared" si="8"/>
        <v/>
      </c>
      <c r="W82" s="104" t="str">
        <f t="shared" si="9"/>
        <v/>
      </c>
      <c r="X82" s="104" t="str">
        <f t="shared" si="10"/>
        <v/>
      </c>
      <c r="Z82" s="95"/>
      <c r="AA82" s="95"/>
      <c r="AB82" s="95"/>
      <c r="AC82" s="96"/>
      <c r="AD82" s="91"/>
      <c r="AE82" s="91"/>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row>
    <row r="83" spans="2:124" s="63" customFormat="1" x14ac:dyDescent="0.25">
      <c r="B83" s="64" t="str">
        <f>IF('A SAISIE'!B98="","",'A SAISIE'!B98)</f>
        <v/>
      </c>
      <c r="C83" s="79" t="str">
        <f>IF('A SAISIE'!C98="","",'A SAISIE'!C98)</f>
        <v/>
      </c>
      <c r="D83" s="65" t="str">
        <f>IF('A SAISIE'!D98="","",'A SAISIE'!D98)</f>
        <v/>
      </c>
      <c r="E83" s="65" t="str">
        <f>IF('A SAISIE'!E98="","",'A SAISIE'!E98)</f>
        <v/>
      </c>
      <c r="F83" s="79" t="str">
        <f t="shared" si="6"/>
        <v/>
      </c>
      <c r="G83" s="67" t="str">
        <f>IF(E83="","",VLOOKUP(C$22&amp;C$23,'C INDICES'!$A$6:$BP$149,VLOOKUP('A SAISIE'!C$35,'D kataloge'!E:F,2,FALSE),FALSE))</f>
        <v/>
      </c>
      <c r="H83" s="67" t="str">
        <f>IF(E83="","",VLOOKUP(C$22&amp;C$23,'C INDICES'!$A$6:$BP$149,VLOOKUP(E83,'D kataloge'!E:F,2,FALSE),FALSE))</f>
        <v/>
      </c>
      <c r="I83" s="66" t="str">
        <f t="shared" si="4"/>
        <v/>
      </c>
      <c r="J83" s="79" t="str">
        <f t="shared" si="7"/>
        <v/>
      </c>
      <c r="V83" s="101" t="str">
        <f t="shared" si="8"/>
        <v/>
      </c>
      <c r="W83" s="104" t="str">
        <f t="shared" si="9"/>
        <v/>
      </c>
      <c r="X83" s="104" t="str">
        <f t="shared" si="10"/>
        <v/>
      </c>
      <c r="Z83" s="95"/>
      <c r="AA83" s="95"/>
      <c r="AB83" s="95"/>
      <c r="AC83" s="96"/>
      <c r="AD83" s="91"/>
      <c r="AE83" s="91"/>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row>
    <row r="84" spans="2:124" s="63" customFormat="1" x14ac:dyDescent="0.25">
      <c r="B84" s="64" t="str">
        <f>IF('A SAISIE'!B99="","",'A SAISIE'!B99)</f>
        <v/>
      </c>
      <c r="C84" s="79" t="str">
        <f>IF('A SAISIE'!C99="","",'A SAISIE'!C99)</f>
        <v/>
      </c>
      <c r="D84" s="65" t="str">
        <f>IF('A SAISIE'!D99="","",'A SAISIE'!D99)</f>
        <v/>
      </c>
      <c r="E84" s="65" t="str">
        <f>IF('A SAISIE'!E99="","",'A SAISIE'!E99)</f>
        <v/>
      </c>
      <c r="F84" s="79" t="str">
        <f t="shared" si="6"/>
        <v/>
      </c>
      <c r="G84" s="67" t="str">
        <f>IF(E84="","",VLOOKUP(C$22&amp;C$23,'C INDICES'!$A$6:$BP$149,VLOOKUP('A SAISIE'!C$35,'D kataloge'!E:F,2,FALSE),FALSE))</f>
        <v/>
      </c>
      <c r="H84" s="67" t="str">
        <f>IF(E84="","",VLOOKUP(C$22&amp;C$23,'C INDICES'!$A$6:$BP$149,VLOOKUP(E84,'D kataloge'!E:F,2,FALSE),FALSE))</f>
        <v/>
      </c>
      <c r="I84" s="66" t="str">
        <f t="shared" si="4"/>
        <v/>
      </c>
      <c r="J84" s="79" t="str">
        <f t="shared" si="7"/>
        <v/>
      </c>
      <c r="V84" s="101" t="str">
        <f t="shared" si="8"/>
        <v/>
      </c>
      <c r="W84" s="104" t="str">
        <f t="shared" si="9"/>
        <v/>
      </c>
      <c r="X84" s="104" t="str">
        <f t="shared" si="10"/>
        <v/>
      </c>
      <c r="Z84" s="95"/>
      <c r="AA84" s="95"/>
      <c r="AB84" s="95"/>
      <c r="AC84" s="96"/>
      <c r="AD84" s="91"/>
      <c r="AE84" s="91"/>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row>
    <row r="85" spans="2:124" s="63" customFormat="1" x14ac:dyDescent="0.25">
      <c r="B85" s="64" t="str">
        <f>IF('A SAISIE'!B100="","",'A SAISIE'!B100)</f>
        <v/>
      </c>
      <c r="C85" s="79" t="str">
        <f>IF('A SAISIE'!C100="","",'A SAISIE'!C100)</f>
        <v/>
      </c>
      <c r="D85" s="65" t="str">
        <f>IF('A SAISIE'!D100="","",'A SAISIE'!D100)</f>
        <v/>
      </c>
      <c r="E85" s="65" t="str">
        <f>IF('A SAISIE'!E100="","",'A SAISIE'!E100)</f>
        <v/>
      </c>
      <c r="F85" s="79" t="str">
        <f t="shared" si="6"/>
        <v/>
      </c>
      <c r="G85" s="67" t="str">
        <f>IF(E85="","",VLOOKUP(C$22&amp;C$23,'C INDICES'!$A$6:$BP$149,VLOOKUP('A SAISIE'!C$35,'D kataloge'!E:F,2,FALSE),FALSE))</f>
        <v/>
      </c>
      <c r="H85" s="67" t="str">
        <f>IF(E85="","",VLOOKUP(C$22&amp;C$23,'C INDICES'!$A$6:$BP$149,VLOOKUP(E85,'D kataloge'!E:F,2,FALSE),FALSE))</f>
        <v/>
      </c>
      <c r="I85" s="66" t="str">
        <f t="shared" si="4"/>
        <v/>
      </c>
      <c r="J85" s="79" t="str">
        <f t="shared" si="7"/>
        <v/>
      </c>
      <c r="V85" s="101" t="str">
        <f t="shared" si="8"/>
        <v/>
      </c>
      <c r="W85" s="104" t="str">
        <f t="shared" si="9"/>
        <v/>
      </c>
      <c r="X85" s="104" t="str">
        <f t="shared" si="10"/>
        <v/>
      </c>
      <c r="Z85" s="95"/>
      <c r="AA85" s="95"/>
      <c r="AB85" s="95"/>
      <c r="AC85" s="96"/>
      <c r="AD85" s="91"/>
      <c r="AE85" s="91"/>
      <c r="CU85" s="89"/>
      <c r="CV85" s="89"/>
      <c r="CW85" s="89"/>
      <c r="CX85" s="89"/>
      <c r="CY85" s="89"/>
      <c r="CZ85" s="89"/>
      <c r="DA85" s="89"/>
      <c r="DB85" s="89"/>
      <c r="DC85" s="89"/>
      <c r="DD85" s="89"/>
      <c r="DE85" s="89"/>
      <c r="DF85" s="89"/>
      <c r="DG85" s="89"/>
      <c r="DH85" s="89"/>
      <c r="DI85" s="89"/>
      <c r="DJ85" s="89"/>
      <c r="DK85" s="89"/>
      <c r="DL85" s="89"/>
      <c r="DM85" s="89"/>
      <c r="DN85" s="89"/>
      <c r="DO85" s="89"/>
      <c r="DP85" s="89"/>
      <c r="DQ85" s="89"/>
      <c r="DR85" s="89"/>
      <c r="DS85" s="89"/>
      <c r="DT85" s="89"/>
    </row>
    <row r="86" spans="2:124" s="63" customFormat="1" x14ac:dyDescent="0.25">
      <c r="B86" s="64" t="str">
        <f>IF('A SAISIE'!B101="","",'A SAISIE'!B101)</f>
        <v/>
      </c>
      <c r="C86" s="79" t="str">
        <f>IF('A SAISIE'!C101="","",'A SAISIE'!C101)</f>
        <v/>
      </c>
      <c r="D86" s="65" t="str">
        <f>IF('A SAISIE'!D101="","",'A SAISIE'!D101)</f>
        <v/>
      </c>
      <c r="E86" s="65" t="str">
        <f>IF('A SAISIE'!E101="","",'A SAISIE'!E101)</f>
        <v/>
      </c>
      <c r="F86" s="79" t="str">
        <f t="shared" si="6"/>
        <v/>
      </c>
      <c r="G86" s="67" t="str">
        <f>IF(E86="","",VLOOKUP(C$22&amp;C$23,'C INDICES'!$A$6:$BP$149,VLOOKUP('A SAISIE'!C$35,'D kataloge'!E:F,2,FALSE),FALSE))</f>
        <v/>
      </c>
      <c r="H86" s="67" t="str">
        <f>IF(E86="","",VLOOKUP(C$22&amp;C$23,'C INDICES'!$A$6:$BP$149,VLOOKUP(E86,'D kataloge'!E:F,2,FALSE),FALSE))</f>
        <v/>
      </c>
      <c r="I86" s="66" t="str">
        <f t="shared" si="4"/>
        <v/>
      </c>
      <c r="J86" s="79" t="str">
        <f t="shared" si="7"/>
        <v/>
      </c>
      <c r="V86" s="101" t="str">
        <f t="shared" si="8"/>
        <v/>
      </c>
      <c r="W86" s="104" t="str">
        <f t="shared" si="9"/>
        <v/>
      </c>
      <c r="X86" s="104" t="str">
        <f t="shared" si="10"/>
        <v/>
      </c>
      <c r="Z86" s="95"/>
      <c r="AA86" s="95"/>
      <c r="AB86" s="95"/>
      <c r="AC86" s="96"/>
      <c r="AD86" s="91"/>
      <c r="AE86" s="91"/>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row>
    <row r="87" spans="2:124" s="63" customFormat="1" x14ac:dyDescent="0.25">
      <c r="B87" s="64" t="str">
        <f>IF('A SAISIE'!B102="","",'A SAISIE'!B102)</f>
        <v/>
      </c>
      <c r="C87" s="79" t="str">
        <f>IF('A SAISIE'!C102="","",'A SAISIE'!C102)</f>
        <v/>
      </c>
      <c r="D87" s="65" t="str">
        <f>IF('A SAISIE'!D102="","",'A SAISIE'!D102)</f>
        <v/>
      </c>
      <c r="E87" s="65" t="str">
        <f>IF('A SAISIE'!E102="","",'A SAISIE'!E102)</f>
        <v/>
      </c>
      <c r="F87" s="79" t="str">
        <f t="shared" si="6"/>
        <v/>
      </c>
      <c r="G87" s="67" t="str">
        <f>IF(E87="","",VLOOKUP(C$22&amp;C$23,'C INDICES'!$A$6:$BP$149,VLOOKUP('A SAISIE'!C$35,'D kataloge'!E:F,2,FALSE),FALSE))</f>
        <v/>
      </c>
      <c r="H87" s="67" t="str">
        <f>IF(E87="","",VLOOKUP(C$22&amp;C$23,'C INDICES'!$A$6:$BP$149,VLOOKUP(E87,'D kataloge'!E:F,2,FALSE),FALSE))</f>
        <v/>
      </c>
      <c r="I87" s="66" t="str">
        <f t="shared" si="4"/>
        <v/>
      </c>
      <c r="J87" s="79" t="str">
        <f t="shared" si="7"/>
        <v/>
      </c>
      <c r="V87" s="101" t="str">
        <f t="shared" si="8"/>
        <v/>
      </c>
      <c r="W87" s="104" t="str">
        <f t="shared" si="9"/>
        <v/>
      </c>
      <c r="X87" s="104" t="str">
        <f t="shared" si="10"/>
        <v/>
      </c>
      <c r="Z87" s="95"/>
      <c r="AA87" s="95"/>
      <c r="AB87" s="95"/>
      <c r="AC87" s="96"/>
      <c r="AD87" s="91"/>
      <c r="AE87" s="91"/>
      <c r="CU87" s="89"/>
      <c r="CV87" s="89"/>
      <c r="CW87" s="89"/>
      <c r="CX87" s="89"/>
      <c r="CY87" s="89"/>
      <c r="CZ87" s="89"/>
      <c r="DA87" s="89"/>
      <c r="DB87" s="89"/>
      <c r="DC87" s="89"/>
      <c r="DD87" s="89"/>
      <c r="DE87" s="89"/>
      <c r="DF87" s="89"/>
      <c r="DG87" s="89"/>
      <c r="DH87" s="89"/>
      <c r="DI87" s="89"/>
      <c r="DJ87" s="89"/>
      <c r="DK87" s="89"/>
      <c r="DL87" s="89"/>
      <c r="DM87" s="89"/>
      <c r="DN87" s="89"/>
      <c r="DO87" s="89"/>
      <c r="DP87" s="89"/>
      <c r="DQ87" s="89"/>
      <c r="DR87" s="89"/>
      <c r="DS87" s="89"/>
      <c r="DT87" s="89"/>
    </row>
    <row r="88" spans="2:124" s="63" customFormat="1" x14ac:dyDescent="0.25">
      <c r="B88" s="64" t="str">
        <f>IF('A SAISIE'!B103="","",'A SAISIE'!B103)</f>
        <v/>
      </c>
      <c r="C88" s="79" t="str">
        <f>IF('A SAISIE'!C103="","",'A SAISIE'!C103)</f>
        <v/>
      </c>
      <c r="D88" s="65" t="str">
        <f>IF('A SAISIE'!D103="","",'A SAISIE'!D103)</f>
        <v/>
      </c>
      <c r="E88" s="65" t="str">
        <f>IF('A SAISIE'!E103="","",'A SAISIE'!E103)</f>
        <v/>
      </c>
      <c r="F88" s="79" t="str">
        <f t="shared" si="6"/>
        <v/>
      </c>
      <c r="G88" s="67" t="str">
        <f>IF(E88="","",VLOOKUP(C$22&amp;C$23,'C INDICES'!$A$6:$BP$149,VLOOKUP('A SAISIE'!C$35,'D kataloge'!E:F,2,FALSE),FALSE))</f>
        <v/>
      </c>
      <c r="H88" s="67" t="str">
        <f>IF(E88="","",VLOOKUP(C$22&amp;C$23,'C INDICES'!$A$6:$BP$149,VLOOKUP(E88,'D kataloge'!E:F,2,FALSE),FALSE))</f>
        <v/>
      </c>
      <c r="I88" s="66" t="str">
        <f t="shared" si="4"/>
        <v/>
      </c>
      <c r="J88" s="79" t="str">
        <f t="shared" si="7"/>
        <v/>
      </c>
      <c r="V88" s="101" t="str">
        <f t="shared" si="8"/>
        <v/>
      </c>
      <c r="W88" s="104" t="str">
        <f t="shared" si="9"/>
        <v/>
      </c>
      <c r="X88" s="104" t="str">
        <f t="shared" si="10"/>
        <v/>
      </c>
      <c r="Z88" s="95"/>
      <c r="AA88" s="95"/>
      <c r="AB88" s="95"/>
      <c r="AC88" s="96"/>
      <c r="AD88" s="91"/>
      <c r="AE88" s="91"/>
      <c r="CU88" s="89"/>
      <c r="CV88" s="89"/>
      <c r="CW88" s="89"/>
      <c r="CX88" s="89"/>
      <c r="CY88" s="89"/>
      <c r="CZ88" s="89"/>
      <c r="DA88" s="89"/>
      <c r="DB88" s="89"/>
      <c r="DC88" s="89"/>
      <c r="DD88" s="89"/>
      <c r="DE88" s="89"/>
      <c r="DF88" s="89"/>
      <c r="DG88" s="89"/>
      <c r="DH88" s="89"/>
      <c r="DI88" s="89"/>
      <c r="DJ88" s="89"/>
      <c r="DK88" s="89"/>
      <c r="DL88" s="89"/>
      <c r="DM88" s="89"/>
      <c r="DN88" s="89"/>
      <c r="DO88" s="89"/>
      <c r="DP88" s="89"/>
      <c r="DQ88" s="89"/>
      <c r="DR88" s="89"/>
      <c r="DS88" s="89"/>
      <c r="DT88" s="89"/>
    </row>
    <row r="89" spans="2:124" s="63" customFormat="1" x14ac:dyDescent="0.25">
      <c r="B89" s="64" t="str">
        <f>IF('A SAISIE'!B104="","",'A SAISIE'!B104)</f>
        <v/>
      </c>
      <c r="C89" s="79" t="str">
        <f>IF('A SAISIE'!C104="","",'A SAISIE'!C104)</f>
        <v/>
      </c>
      <c r="D89" s="65" t="str">
        <f>IF('A SAISIE'!D104="","",'A SAISIE'!D104)</f>
        <v/>
      </c>
      <c r="E89" s="65" t="str">
        <f>IF('A SAISIE'!E104="","",'A SAISIE'!E104)</f>
        <v/>
      </c>
      <c r="F89" s="79" t="str">
        <f t="shared" si="6"/>
        <v/>
      </c>
      <c r="G89" s="67" t="str">
        <f>IF(E89="","",VLOOKUP(C$22&amp;C$23,'C INDICES'!$A$6:$BP$149,VLOOKUP('A SAISIE'!C$35,'D kataloge'!E:F,2,FALSE),FALSE))</f>
        <v/>
      </c>
      <c r="H89" s="67" t="str">
        <f>IF(E89="","",VLOOKUP(C$22&amp;C$23,'C INDICES'!$A$6:$BP$149,VLOOKUP(E89,'D kataloge'!E:F,2,FALSE),FALSE))</f>
        <v/>
      </c>
      <c r="I89" s="66" t="str">
        <f t="shared" si="4"/>
        <v/>
      </c>
      <c r="J89" s="79" t="str">
        <f t="shared" si="7"/>
        <v/>
      </c>
      <c r="V89" s="101" t="str">
        <f t="shared" si="8"/>
        <v/>
      </c>
      <c r="W89" s="104" t="str">
        <f t="shared" si="9"/>
        <v/>
      </c>
      <c r="X89" s="104" t="str">
        <f t="shared" si="10"/>
        <v/>
      </c>
      <c r="Z89" s="95"/>
      <c r="AA89" s="95"/>
      <c r="AB89" s="95"/>
      <c r="AC89" s="96"/>
      <c r="AD89" s="91"/>
      <c r="AE89" s="91"/>
      <c r="CU89" s="89"/>
      <c r="CV89" s="89"/>
      <c r="CW89" s="89"/>
      <c r="CX89" s="89"/>
      <c r="CY89" s="89"/>
      <c r="CZ89" s="89"/>
      <c r="DA89" s="89"/>
      <c r="DB89" s="89"/>
      <c r="DC89" s="89"/>
      <c r="DD89" s="89"/>
      <c r="DE89" s="89"/>
      <c r="DF89" s="89"/>
      <c r="DG89" s="89"/>
      <c r="DH89" s="89"/>
      <c r="DI89" s="89"/>
      <c r="DJ89" s="89"/>
      <c r="DK89" s="89"/>
      <c r="DL89" s="89"/>
      <c r="DM89" s="89"/>
      <c r="DN89" s="89"/>
      <c r="DO89" s="89"/>
      <c r="DP89" s="89"/>
      <c r="DQ89" s="89"/>
      <c r="DR89" s="89"/>
      <c r="DS89" s="89"/>
      <c r="DT89" s="89"/>
    </row>
    <row r="90" spans="2:124" s="63" customFormat="1" x14ac:dyDescent="0.25">
      <c r="B90" s="64" t="str">
        <f>IF('A SAISIE'!B105="","",'A SAISIE'!B105)</f>
        <v/>
      </c>
      <c r="C90" s="79" t="str">
        <f>IF('A SAISIE'!C105="","",'A SAISIE'!C105)</f>
        <v/>
      </c>
      <c r="D90" s="65" t="str">
        <f>IF('A SAISIE'!D105="","",'A SAISIE'!D105)</f>
        <v/>
      </c>
      <c r="E90" s="65" t="str">
        <f>IF('A SAISIE'!E105="","",'A SAISIE'!E105)</f>
        <v/>
      </c>
      <c r="F90" s="79" t="str">
        <f t="shared" si="6"/>
        <v/>
      </c>
      <c r="G90" s="67" t="str">
        <f>IF(E90="","",VLOOKUP(C$22&amp;C$23,'C INDICES'!$A$6:$BP$149,VLOOKUP('A SAISIE'!C$35,'D kataloge'!E:F,2,FALSE),FALSE))</f>
        <v/>
      </c>
      <c r="H90" s="67" t="str">
        <f>IF(E90="","",VLOOKUP(C$22&amp;C$23,'C INDICES'!$A$6:$BP$149,VLOOKUP(E90,'D kataloge'!E:F,2,FALSE),FALSE))</f>
        <v/>
      </c>
      <c r="I90" s="66" t="str">
        <f t="shared" si="4"/>
        <v/>
      </c>
      <c r="J90" s="79" t="str">
        <f t="shared" si="7"/>
        <v/>
      </c>
      <c r="V90" s="101" t="str">
        <f t="shared" si="8"/>
        <v/>
      </c>
      <c r="W90" s="104" t="str">
        <f t="shared" si="9"/>
        <v/>
      </c>
      <c r="X90" s="104" t="str">
        <f t="shared" si="10"/>
        <v/>
      </c>
      <c r="Z90" s="95"/>
      <c r="AA90" s="95"/>
      <c r="AB90" s="95"/>
      <c r="AD90" s="107"/>
      <c r="AE90" s="107"/>
      <c r="CU90" s="89"/>
      <c r="CV90" s="89"/>
      <c r="CW90" s="89"/>
      <c r="CX90" s="89"/>
      <c r="CY90" s="89"/>
      <c r="CZ90" s="89"/>
      <c r="DA90" s="89"/>
      <c r="DB90" s="89"/>
      <c r="DC90" s="89"/>
      <c r="DD90" s="89"/>
      <c r="DE90" s="89"/>
      <c r="DF90" s="89"/>
      <c r="DG90" s="89"/>
      <c r="DH90" s="89"/>
      <c r="DI90" s="89"/>
      <c r="DJ90" s="89"/>
      <c r="DK90" s="89"/>
      <c r="DL90" s="89"/>
      <c r="DM90" s="89"/>
      <c r="DN90" s="89"/>
      <c r="DO90" s="89"/>
      <c r="DP90" s="89"/>
      <c r="DQ90" s="89"/>
      <c r="DR90" s="89"/>
      <c r="DS90" s="89"/>
      <c r="DT90" s="89"/>
    </row>
    <row r="91" spans="2:124" s="63" customFormat="1" x14ac:dyDescent="0.25">
      <c r="B91" s="64" t="str">
        <f>IF('A SAISIE'!B106="","",'A SAISIE'!B106)</f>
        <v/>
      </c>
      <c r="C91" s="79" t="str">
        <f>IF('A SAISIE'!C106="","",'A SAISIE'!C106)</f>
        <v/>
      </c>
      <c r="D91" s="65" t="str">
        <f>IF('A SAISIE'!D106="","",'A SAISIE'!D106)</f>
        <v/>
      </c>
      <c r="E91" s="65" t="str">
        <f>IF('A SAISIE'!E106="","",'A SAISIE'!E106)</f>
        <v/>
      </c>
      <c r="F91" s="79" t="str">
        <f t="shared" si="6"/>
        <v/>
      </c>
      <c r="G91" s="67" t="str">
        <f>IF(E91="","",VLOOKUP(C$22&amp;C$23,'C INDICES'!$A$6:$BP$149,VLOOKUP('A SAISIE'!C$35,'D kataloge'!E:F,2,FALSE),FALSE))</f>
        <v/>
      </c>
      <c r="H91" s="67" t="str">
        <f>IF(E91="","",VLOOKUP(C$22&amp;C$23,'C INDICES'!$A$6:$BP$149,VLOOKUP(E91,'D kataloge'!E:F,2,FALSE),FALSE))</f>
        <v/>
      </c>
      <c r="I91" s="66" t="str">
        <f t="shared" si="4"/>
        <v/>
      </c>
      <c r="J91" s="79" t="str">
        <f t="shared" si="7"/>
        <v/>
      </c>
      <c r="V91" s="101" t="str">
        <f t="shared" si="8"/>
        <v/>
      </c>
      <c r="W91" s="104" t="str">
        <f t="shared" si="9"/>
        <v/>
      </c>
      <c r="X91" s="104" t="str">
        <f t="shared" si="10"/>
        <v/>
      </c>
      <c r="Z91" s="95"/>
      <c r="AA91" s="95"/>
      <c r="AB91" s="95"/>
      <c r="AD91" s="107"/>
      <c r="AE91" s="107"/>
      <c r="CU91" s="89"/>
      <c r="CV91" s="89"/>
      <c r="CW91" s="89"/>
      <c r="CX91" s="89"/>
      <c r="CY91" s="89"/>
      <c r="CZ91" s="89"/>
      <c r="DA91" s="89"/>
      <c r="DB91" s="89"/>
      <c r="DC91" s="89"/>
      <c r="DD91" s="89"/>
      <c r="DE91" s="89"/>
      <c r="DF91" s="89"/>
      <c r="DG91" s="89"/>
      <c r="DH91" s="89"/>
      <c r="DI91" s="89"/>
      <c r="DJ91" s="89"/>
      <c r="DK91" s="89"/>
      <c r="DL91" s="89"/>
      <c r="DM91" s="89"/>
      <c r="DN91" s="89"/>
      <c r="DO91" s="89"/>
      <c r="DP91" s="89"/>
      <c r="DQ91" s="89"/>
      <c r="DR91" s="89"/>
      <c r="DS91" s="89"/>
      <c r="DT91" s="89"/>
    </row>
    <row r="92" spans="2:124" s="63" customFormat="1" x14ac:dyDescent="0.25">
      <c r="B92" s="64" t="str">
        <f>IF('A SAISIE'!B107="","",'A SAISIE'!B107)</f>
        <v/>
      </c>
      <c r="C92" s="79" t="str">
        <f>IF('A SAISIE'!C107="","",'A SAISIE'!C107)</f>
        <v/>
      </c>
      <c r="D92" s="65" t="str">
        <f>IF('A SAISIE'!D107="","",'A SAISIE'!D107)</f>
        <v/>
      </c>
      <c r="E92" s="65" t="str">
        <f>IF('A SAISIE'!E107="","",'A SAISIE'!E107)</f>
        <v/>
      </c>
      <c r="F92" s="79" t="str">
        <f t="shared" si="6"/>
        <v/>
      </c>
      <c r="G92" s="67" t="str">
        <f>IF(E92="","",VLOOKUP(C$22&amp;C$23,'C INDICES'!$A$6:$BP$149,VLOOKUP('A SAISIE'!C$35,'D kataloge'!E:F,2,FALSE),FALSE))</f>
        <v/>
      </c>
      <c r="H92" s="67" t="str">
        <f>IF(E92="","",VLOOKUP(C$22&amp;C$23,'C INDICES'!$A$6:$BP$149,VLOOKUP(E92,'D kataloge'!E:F,2,FALSE),FALSE))</f>
        <v/>
      </c>
      <c r="I92" s="66" t="str">
        <f t="shared" si="4"/>
        <v/>
      </c>
      <c r="J92" s="79" t="str">
        <f t="shared" si="7"/>
        <v/>
      </c>
      <c r="V92" s="101" t="str">
        <f t="shared" si="8"/>
        <v/>
      </c>
      <c r="W92" s="104" t="str">
        <f t="shared" si="9"/>
        <v/>
      </c>
      <c r="X92" s="104" t="str">
        <f t="shared" si="10"/>
        <v/>
      </c>
      <c r="Z92" s="95"/>
      <c r="AA92" s="95"/>
      <c r="AB92" s="95"/>
      <c r="AD92" s="107"/>
      <c r="AE92" s="107"/>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row>
    <row r="93" spans="2:124" s="63" customFormat="1" x14ac:dyDescent="0.25">
      <c r="B93" s="64" t="str">
        <f>IF('A SAISIE'!B108="","",'A SAISIE'!B108)</f>
        <v/>
      </c>
      <c r="C93" s="79" t="str">
        <f>IF('A SAISIE'!C108="","",'A SAISIE'!C108)</f>
        <v/>
      </c>
      <c r="D93" s="65" t="str">
        <f>IF('A SAISIE'!D108="","",'A SAISIE'!D108)</f>
        <v/>
      </c>
      <c r="E93" s="65" t="str">
        <f>IF('A SAISIE'!E108="","",'A SAISIE'!E108)</f>
        <v/>
      </c>
      <c r="F93" s="79" t="str">
        <f t="shared" si="6"/>
        <v/>
      </c>
      <c r="G93" s="67" t="str">
        <f>IF(E93="","",VLOOKUP(C$22&amp;C$23,'C INDICES'!$A$6:$BP$149,VLOOKUP('A SAISIE'!C$35,'D kataloge'!E:F,2,FALSE),FALSE))</f>
        <v/>
      </c>
      <c r="H93" s="67" t="str">
        <f>IF(E93="","",VLOOKUP(C$22&amp;C$23,'C INDICES'!$A$6:$BP$149,VLOOKUP(E93,'D kataloge'!E:F,2,FALSE),FALSE))</f>
        <v/>
      </c>
      <c r="I93" s="66" t="str">
        <f t="shared" si="4"/>
        <v/>
      </c>
      <c r="J93" s="79" t="str">
        <f t="shared" si="7"/>
        <v/>
      </c>
      <c r="V93" s="101" t="str">
        <f t="shared" si="8"/>
        <v/>
      </c>
      <c r="W93" s="104" t="str">
        <f t="shared" si="9"/>
        <v/>
      </c>
      <c r="X93" s="104" t="str">
        <f t="shared" si="10"/>
        <v/>
      </c>
      <c r="Z93" s="95"/>
      <c r="AA93" s="95"/>
      <c r="AB93" s="95"/>
      <c r="AD93" s="107"/>
      <c r="AE93" s="107"/>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row>
    <row r="94" spans="2:124" s="63" customFormat="1" x14ac:dyDescent="0.25">
      <c r="B94" s="64" t="str">
        <f>IF('A SAISIE'!B109="","",'A SAISIE'!B109)</f>
        <v/>
      </c>
      <c r="C94" s="79" t="str">
        <f>IF('A SAISIE'!C109="","",'A SAISIE'!C109)</f>
        <v/>
      </c>
      <c r="D94" s="65" t="str">
        <f>IF('A SAISIE'!D109="","",'A SAISIE'!D109)</f>
        <v/>
      </c>
      <c r="E94" s="65" t="str">
        <f>IF('A SAISIE'!E109="","",'A SAISIE'!E109)</f>
        <v/>
      </c>
      <c r="F94" s="79" t="str">
        <f t="shared" si="6"/>
        <v/>
      </c>
      <c r="G94" s="67" t="str">
        <f>IF(E94="","",VLOOKUP(C$22&amp;C$23,'C INDICES'!$A$6:$BP$149,VLOOKUP('A SAISIE'!C$35,'D kataloge'!E:F,2,FALSE),FALSE))</f>
        <v/>
      </c>
      <c r="H94" s="67" t="str">
        <f>IF(E94="","",VLOOKUP(C$22&amp;C$23,'C INDICES'!$A$6:$BP$149,VLOOKUP(E94,'D kataloge'!E:F,2,FALSE),FALSE))</f>
        <v/>
      </c>
      <c r="I94" s="66" t="str">
        <f t="shared" si="4"/>
        <v/>
      </c>
      <c r="J94" s="79" t="str">
        <f t="shared" si="7"/>
        <v/>
      </c>
      <c r="V94" s="101" t="str">
        <f t="shared" si="8"/>
        <v/>
      </c>
      <c r="W94" s="104" t="str">
        <f t="shared" si="9"/>
        <v/>
      </c>
      <c r="X94" s="104" t="str">
        <f t="shared" si="10"/>
        <v/>
      </c>
      <c r="Z94" s="95"/>
      <c r="AA94" s="95"/>
      <c r="AB94" s="95"/>
      <c r="AD94" s="107"/>
      <c r="AE94" s="107"/>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row>
    <row r="95" spans="2:124" s="63" customFormat="1" x14ac:dyDescent="0.25">
      <c r="B95" s="64" t="str">
        <f>IF('A SAISIE'!B110="","",'A SAISIE'!B110)</f>
        <v/>
      </c>
      <c r="C95" s="79" t="str">
        <f>IF('A SAISIE'!C110="","",'A SAISIE'!C110)</f>
        <v/>
      </c>
      <c r="D95" s="65" t="str">
        <f>IF('A SAISIE'!D110="","",'A SAISIE'!D110)</f>
        <v/>
      </c>
      <c r="E95" s="65" t="str">
        <f>IF('A SAISIE'!E110="","",'A SAISIE'!E110)</f>
        <v/>
      </c>
      <c r="F95" s="79" t="str">
        <f t="shared" si="6"/>
        <v/>
      </c>
      <c r="G95" s="67" t="str">
        <f>IF(E95="","",VLOOKUP(C$22&amp;C$23,'C INDICES'!$A$6:$BP$149,VLOOKUP('A SAISIE'!C$35,'D kataloge'!E:F,2,FALSE),FALSE))</f>
        <v/>
      </c>
      <c r="H95" s="67" t="str">
        <f>IF(E95="","",VLOOKUP(C$22&amp;C$23,'C INDICES'!$A$6:$BP$149,VLOOKUP(E95,'D kataloge'!E:F,2,FALSE),FALSE))</f>
        <v/>
      </c>
      <c r="I95" s="66" t="str">
        <f t="shared" si="4"/>
        <v/>
      </c>
      <c r="J95" s="79" t="str">
        <f t="shared" si="7"/>
        <v/>
      </c>
      <c r="V95" s="101" t="str">
        <f t="shared" si="8"/>
        <v/>
      </c>
      <c r="W95" s="104" t="str">
        <f t="shared" si="9"/>
        <v/>
      </c>
      <c r="X95" s="104" t="str">
        <f t="shared" si="10"/>
        <v/>
      </c>
      <c r="Z95" s="95"/>
      <c r="AA95" s="95"/>
      <c r="AB95" s="95"/>
      <c r="AD95" s="107"/>
      <c r="AE95" s="107"/>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row>
    <row r="96" spans="2:124" s="63" customFormat="1" x14ac:dyDescent="0.25">
      <c r="B96" s="64" t="str">
        <f>IF('A SAISIE'!B111="","",'A SAISIE'!B111)</f>
        <v/>
      </c>
      <c r="C96" s="79" t="str">
        <f>IF('A SAISIE'!C111="","",'A SAISIE'!C111)</f>
        <v/>
      </c>
      <c r="D96" s="65" t="str">
        <f>IF('A SAISIE'!D111="","",'A SAISIE'!D111)</f>
        <v/>
      </c>
      <c r="E96" s="65" t="str">
        <f>IF('A SAISIE'!E111="","",'A SAISIE'!E111)</f>
        <v/>
      </c>
      <c r="F96" s="79" t="str">
        <f t="shared" si="6"/>
        <v/>
      </c>
      <c r="G96" s="67" t="str">
        <f>IF(E96="","",VLOOKUP(C$22&amp;C$23,'C INDICES'!$A$6:$BP$149,VLOOKUP('A SAISIE'!C$35,'D kataloge'!E:F,2,FALSE),FALSE))</f>
        <v/>
      </c>
      <c r="H96" s="67" t="str">
        <f>IF(E96="","",VLOOKUP(C$22&amp;C$23,'C INDICES'!$A$6:$BP$149,VLOOKUP(E96,'D kataloge'!E:F,2,FALSE),FALSE))</f>
        <v/>
      </c>
      <c r="I96" s="66" t="str">
        <f t="shared" si="4"/>
        <v/>
      </c>
      <c r="J96" s="79" t="str">
        <f t="shared" si="7"/>
        <v/>
      </c>
      <c r="V96" s="101" t="str">
        <f t="shared" si="8"/>
        <v/>
      </c>
      <c r="W96" s="104" t="str">
        <f t="shared" si="9"/>
        <v/>
      </c>
      <c r="X96" s="104" t="str">
        <f t="shared" si="10"/>
        <v/>
      </c>
      <c r="Z96" s="95"/>
      <c r="AA96" s="95"/>
      <c r="AB96" s="95"/>
      <c r="AD96" s="107"/>
      <c r="AE96" s="107"/>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row>
    <row r="97" spans="2:124" s="63" customFormat="1" x14ac:dyDescent="0.25">
      <c r="B97" s="64" t="str">
        <f>IF('A SAISIE'!B112="","",'A SAISIE'!B112)</f>
        <v/>
      </c>
      <c r="C97" s="79" t="str">
        <f>IF('A SAISIE'!C112="","",'A SAISIE'!C112)</f>
        <v/>
      </c>
      <c r="D97" s="65" t="str">
        <f>IF('A SAISIE'!D112="","",'A SAISIE'!D112)</f>
        <v/>
      </c>
      <c r="E97" s="65" t="str">
        <f>IF('A SAISIE'!E112="","",'A SAISIE'!E112)</f>
        <v/>
      </c>
      <c r="F97" s="79" t="str">
        <f t="shared" si="6"/>
        <v/>
      </c>
      <c r="G97" s="67" t="str">
        <f>IF(E97="","",VLOOKUP(C$22&amp;C$23,'C INDICES'!$A$6:$BP$149,VLOOKUP('A SAISIE'!C$35,'D kataloge'!E:F,2,FALSE),FALSE))</f>
        <v/>
      </c>
      <c r="H97" s="67" t="str">
        <f>IF(E97="","",VLOOKUP(C$22&amp;C$23,'C INDICES'!$A$6:$BP$149,VLOOKUP(E97,'D kataloge'!E:F,2,FALSE),FALSE))</f>
        <v/>
      </c>
      <c r="I97" s="66" t="str">
        <f t="shared" si="4"/>
        <v/>
      </c>
      <c r="J97" s="79" t="str">
        <f t="shared" si="7"/>
        <v/>
      </c>
      <c r="V97" s="101" t="str">
        <f t="shared" si="8"/>
        <v/>
      </c>
      <c r="W97" s="104" t="str">
        <f t="shared" si="9"/>
        <v/>
      </c>
      <c r="X97" s="104" t="str">
        <f t="shared" si="10"/>
        <v/>
      </c>
      <c r="Z97" s="95"/>
      <c r="AA97" s="95"/>
      <c r="AB97" s="95"/>
      <c r="AD97" s="107"/>
      <c r="AE97" s="107"/>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row>
    <row r="98" spans="2:124" s="63" customFormat="1" x14ac:dyDescent="0.25">
      <c r="B98" s="64" t="str">
        <f>IF('A SAISIE'!B113="","",'A SAISIE'!B113)</f>
        <v/>
      </c>
      <c r="C98" s="79" t="str">
        <f>IF('A SAISIE'!C113="","",'A SAISIE'!C113)</f>
        <v/>
      </c>
      <c r="D98" s="65" t="str">
        <f>IF('A SAISIE'!D113="","",'A SAISIE'!D113)</f>
        <v/>
      </c>
      <c r="E98" s="65" t="str">
        <f>IF('A SAISIE'!E113="","",'A SAISIE'!E113)</f>
        <v/>
      </c>
      <c r="F98" s="79" t="str">
        <f t="shared" si="6"/>
        <v/>
      </c>
      <c r="G98" s="67" t="str">
        <f>IF(E98="","",VLOOKUP(C$22&amp;C$23,'C INDICES'!$A$6:$BP$149,VLOOKUP('A SAISIE'!C$35,'D kataloge'!E:F,2,FALSE),FALSE))</f>
        <v/>
      </c>
      <c r="H98" s="67" t="str">
        <f>IF(E98="","",VLOOKUP(C$22&amp;C$23,'C INDICES'!$A$6:$BP$149,VLOOKUP(E98,'D kataloge'!E:F,2,FALSE),FALSE))</f>
        <v/>
      </c>
      <c r="I98" s="66" t="str">
        <f t="shared" si="4"/>
        <v/>
      </c>
      <c r="J98" s="79" t="str">
        <f t="shared" si="7"/>
        <v/>
      </c>
      <c r="V98" s="101" t="str">
        <f t="shared" si="8"/>
        <v/>
      </c>
      <c r="W98" s="104" t="str">
        <f t="shared" si="9"/>
        <v/>
      </c>
      <c r="X98" s="104" t="str">
        <f t="shared" si="10"/>
        <v/>
      </c>
      <c r="Z98" s="95"/>
      <c r="AA98" s="95"/>
      <c r="AB98" s="95"/>
      <c r="AD98" s="107"/>
      <c r="AE98" s="107"/>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row>
    <row r="99" spans="2:124" s="63" customFormat="1" x14ac:dyDescent="0.25">
      <c r="B99" s="64" t="str">
        <f>IF('A SAISIE'!B114="","",'A SAISIE'!B114)</f>
        <v/>
      </c>
      <c r="C99" s="79" t="str">
        <f>IF('A SAISIE'!C114="","",'A SAISIE'!C114)</f>
        <v/>
      </c>
      <c r="D99" s="65" t="str">
        <f>IF('A SAISIE'!D114="","",'A SAISIE'!D114)</f>
        <v/>
      </c>
      <c r="E99" s="65" t="str">
        <f>IF('A SAISIE'!E114="","",'A SAISIE'!E114)</f>
        <v/>
      </c>
      <c r="F99" s="79" t="str">
        <f t="shared" si="6"/>
        <v/>
      </c>
      <c r="G99" s="67" t="str">
        <f>IF(E99="","",VLOOKUP(C$22&amp;C$23,'C INDICES'!$A$6:$BP$149,VLOOKUP('A SAISIE'!C$35,'D kataloge'!E:F,2,FALSE),FALSE))</f>
        <v/>
      </c>
      <c r="H99" s="67" t="str">
        <f>IF(E99="","",VLOOKUP(C$22&amp;C$23,'C INDICES'!$A$6:$BP$149,VLOOKUP(E99,'D kataloge'!E:F,2,FALSE),FALSE))</f>
        <v/>
      </c>
      <c r="I99" s="66" t="str">
        <f t="shared" si="4"/>
        <v/>
      </c>
      <c r="J99" s="79" t="str">
        <f t="shared" si="7"/>
        <v/>
      </c>
      <c r="V99" s="101" t="str">
        <f t="shared" si="8"/>
        <v/>
      </c>
      <c r="W99" s="104" t="str">
        <f t="shared" si="9"/>
        <v/>
      </c>
      <c r="X99" s="104" t="str">
        <f t="shared" si="10"/>
        <v/>
      </c>
      <c r="Z99" s="95"/>
      <c r="AA99" s="95"/>
      <c r="AB99" s="95"/>
      <c r="AD99" s="107"/>
      <c r="AE99" s="107"/>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row>
    <row r="100" spans="2:124" s="63" customFormat="1" x14ac:dyDescent="0.25">
      <c r="B100" s="64" t="str">
        <f>IF('A SAISIE'!B115="","",'A SAISIE'!B115)</f>
        <v/>
      </c>
      <c r="C100" s="79" t="str">
        <f>IF('A SAISIE'!C115="","",'A SAISIE'!C115)</f>
        <v/>
      </c>
      <c r="D100" s="65" t="str">
        <f>IF('A SAISIE'!D115="","",'A SAISIE'!D115)</f>
        <v/>
      </c>
      <c r="E100" s="65" t="str">
        <f>IF('A SAISIE'!E115="","",'A SAISIE'!E115)</f>
        <v/>
      </c>
      <c r="F100" s="79" t="str">
        <f t="shared" si="6"/>
        <v/>
      </c>
      <c r="G100" s="67" t="str">
        <f>IF(E100="","",VLOOKUP(C$22&amp;C$23,'C INDICES'!$A$6:$BP$149,VLOOKUP('A SAISIE'!C$35,'D kataloge'!E:F,2,FALSE),FALSE))</f>
        <v/>
      </c>
      <c r="H100" s="67" t="str">
        <f>IF(E100="","",VLOOKUP(C$22&amp;C$23,'C INDICES'!$A$6:$BP$149,VLOOKUP(E100,'D kataloge'!E:F,2,FALSE),FALSE))</f>
        <v/>
      </c>
      <c r="I100" s="66" t="str">
        <f t="shared" si="4"/>
        <v/>
      </c>
      <c r="J100" s="79" t="str">
        <f t="shared" si="7"/>
        <v/>
      </c>
      <c r="V100" s="101" t="str">
        <f t="shared" si="8"/>
        <v/>
      </c>
      <c r="W100" s="104" t="str">
        <f t="shared" si="9"/>
        <v/>
      </c>
      <c r="X100" s="104" t="str">
        <f t="shared" si="10"/>
        <v/>
      </c>
      <c r="Z100" s="95"/>
      <c r="AA100" s="95"/>
      <c r="AB100" s="95"/>
      <c r="AD100" s="107"/>
      <c r="AE100" s="107"/>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row>
    <row r="101" spans="2:124" s="63" customFormat="1" x14ac:dyDescent="0.25">
      <c r="B101" s="64" t="str">
        <f>IF('A SAISIE'!B116="","",'A SAISIE'!B116)</f>
        <v/>
      </c>
      <c r="C101" s="79" t="str">
        <f>IF('A SAISIE'!C116="","",'A SAISIE'!C116)</f>
        <v/>
      </c>
      <c r="D101" s="65" t="str">
        <f>IF('A SAISIE'!D116="","",'A SAISIE'!D116)</f>
        <v/>
      </c>
      <c r="E101" s="65" t="str">
        <f>IF('A SAISIE'!E116="","",'A SAISIE'!E116)</f>
        <v/>
      </c>
      <c r="F101" s="79" t="str">
        <f t="shared" si="6"/>
        <v/>
      </c>
      <c r="G101" s="67" t="str">
        <f>IF(E101="","",VLOOKUP(C$22&amp;C$23,'C INDICES'!$A$6:$BP$149,VLOOKUP('A SAISIE'!C$35,'D kataloge'!E:F,2,FALSE),FALSE))</f>
        <v/>
      </c>
      <c r="H101" s="67" t="str">
        <f>IF(E101="","",VLOOKUP(C$22&amp;C$23,'C INDICES'!$A$6:$BP$149,VLOOKUP(E101,'D kataloge'!E:F,2,FALSE),FALSE))</f>
        <v/>
      </c>
      <c r="I101" s="66" t="str">
        <f t="shared" si="4"/>
        <v/>
      </c>
      <c r="J101" s="79" t="str">
        <f t="shared" si="7"/>
        <v/>
      </c>
      <c r="V101" s="101" t="str">
        <f t="shared" si="8"/>
        <v/>
      </c>
      <c r="W101" s="104" t="str">
        <f t="shared" si="9"/>
        <v/>
      </c>
      <c r="X101" s="104" t="str">
        <f t="shared" si="10"/>
        <v/>
      </c>
      <c r="Z101" s="95"/>
      <c r="AA101" s="95"/>
      <c r="AB101" s="95"/>
      <c r="AD101" s="107"/>
      <c r="AE101" s="107"/>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row>
    <row r="102" spans="2:124" s="63" customFormat="1" x14ac:dyDescent="0.25">
      <c r="B102" s="64" t="str">
        <f>IF('A SAISIE'!B117="","",'A SAISIE'!B117)</f>
        <v/>
      </c>
      <c r="C102" s="79" t="str">
        <f>IF('A SAISIE'!C117="","",'A SAISIE'!C117)</f>
        <v/>
      </c>
      <c r="D102" s="65" t="str">
        <f>IF('A SAISIE'!D117="","",'A SAISIE'!D117)</f>
        <v/>
      </c>
      <c r="E102" s="65" t="str">
        <f>IF('A SAISIE'!E117="","",'A SAISIE'!E117)</f>
        <v/>
      </c>
      <c r="F102" s="79" t="str">
        <f t="shared" si="6"/>
        <v/>
      </c>
      <c r="G102" s="67" t="str">
        <f>IF(E102="","",VLOOKUP(C$22&amp;C$23,'C INDICES'!$A$6:$BP$149,VLOOKUP('A SAISIE'!C$35,'D kataloge'!E:F,2,FALSE),FALSE))</f>
        <v/>
      </c>
      <c r="H102" s="67" t="str">
        <f>IF(E102="","",VLOOKUP(C$22&amp;C$23,'C INDICES'!$A$6:$BP$149,VLOOKUP(E102,'D kataloge'!E:F,2,FALSE),FALSE))</f>
        <v/>
      </c>
      <c r="I102" s="66" t="str">
        <f t="shared" si="4"/>
        <v/>
      </c>
      <c r="J102" s="79" t="str">
        <f t="shared" si="7"/>
        <v/>
      </c>
      <c r="V102" s="101" t="str">
        <f t="shared" si="8"/>
        <v/>
      </c>
      <c r="W102" s="104" t="str">
        <f t="shared" si="9"/>
        <v/>
      </c>
      <c r="X102" s="104" t="str">
        <f t="shared" si="10"/>
        <v/>
      </c>
      <c r="AD102" s="107"/>
      <c r="AE102" s="107"/>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row>
    <row r="103" spans="2:124" s="63" customFormat="1" x14ac:dyDescent="0.25">
      <c r="B103" s="64" t="str">
        <f>IF('A SAISIE'!B118="","",'A SAISIE'!B118)</f>
        <v/>
      </c>
      <c r="C103" s="79" t="str">
        <f>IF('A SAISIE'!C118="","",'A SAISIE'!C118)</f>
        <v/>
      </c>
      <c r="D103" s="65" t="str">
        <f>IF('A SAISIE'!D118="","",'A SAISIE'!D118)</f>
        <v/>
      </c>
      <c r="E103" s="65" t="str">
        <f>IF('A SAISIE'!E118="","",'A SAISIE'!E118)</f>
        <v/>
      </c>
      <c r="F103" s="79" t="str">
        <f t="shared" si="6"/>
        <v/>
      </c>
      <c r="G103" s="67" t="str">
        <f>IF(E103="","",VLOOKUP(C$22&amp;C$23,'C INDICES'!$A$6:$BP$149,VLOOKUP('A SAISIE'!C$35,'D kataloge'!E:F,2,FALSE),FALSE))</f>
        <v/>
      </c>
      <c r="H103" s="67" t="str">
        <f>IF(E103="","",VLOOKUP(C$22&amp;C$23,'C INDICES'!$A$6:$BP$149,VLOOKUP(E103,'D kataloge'!E:F,2,FALSE),FALSE))</f>
        <v/>
      </c>
      <c r="I103" s="66" t="str">
        <f t="shared" si="4"/>
        <v/>
      </c>
      <c r="J103" s="79" t="str">
        <f t="shared" si="7"/>
        <v/>
      </c>
      <c r="V103" s="101" t="str">
        <f t="shared" si="8"/>
        <v/>
      </c>
      <c r="W103" s="104" t="str">
        <f t="shared" si="9"/>
        <v/>
      </c>
      <c r="X103" s="104" t="str">
        <f t="shared" si="10"/>
        <v/>
      </c>
      <c r="AD103" s="107"/>
      <c r="AE103" s="107"/>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row>
    <row r="104" spans="2:124" s="63" customFormat="1" x14ac:dyDescent="0.25">
      <c r="B104" s="64" t="str">
        <f>IF('A SAISIE'!B119="","",'A SAISIE'!B119)</f>
        <v/>
      </c>
      <c r="C104" s="79" t="str">
        <f>IF('A SAISIE'!C119="","",'A SAISIE'!C119)</f>
        <v/>
      </c>
      <c r="D104" s="65" t="str">
        <f>IF('A SAISIE'!D119="","",'A SAISIE'!D119)</f>
        <v/>
      </c>
      <c r="E104" s="65" t="str">
        <f>IF('A SAISIE'!E119="","",'A SAISIE'!E119)</f>
        <v/>
      </c>
      <c r="F104" s="79" t="str">
        <f t="shared" si="6"/>
        <v/>
      </c>
      <c r="G104" s="67" t="str">
        <f>IF(E104="","",VLOOKUP(C$22&amp;C$23,'C INDICES'!$A$6:$BP$149,VLOOKUP('A SAISIE'!C$35,'D kataloge'!E:F,2,FALSE),FALSE))</f>
        <v/>
      </c>
      <c r="H104" s="67" t="str">
        <f>IF(E104="","",VLOOKUP(C$22&amp;C$23,'C INDICES'!$A$6:$BP$149,VLOOKUP(E104,'D kataloge'!E:F,2,FALSE),FALSE))</f>
        <v/>
      </c>
      <c r="I104" s="66" t="str">
        <f t="shared" si="4"/>
        <v/>
      </c>
      <c r="J104" s="79" t="str">
        <f t="shared" si="7"/>
        <v/>
      </c>
      <c r="V104" s="101" t="str">
        <f t="shared" si="8"/>
        <v/>
      </c>
      <c r="W104" s="104" t="str">
        <f t="shared" si="9"/>
        <v/>
      </c>
      <c r="X104" s="104" t="str">
        <f t="shared" si="10"/>
        <v/>
      </c>
      <c r="AD104" s="107"/>
      <c r="AE104" s="107"/>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row>
    <row r="105" spans="2:124" s="63" customFormat="1" x14ac:dyDescent="0.25">
      <c r="B105" s="64" t="str">
        <f>IF('A SAISIE'!B120="","",'A SAISIE'!B120)</f>
        <v/>
      </c>
      <c r="C105" s="79" t="str">
        <f>IF('A SAISIE'!C120="","",'A SAISIE'!C120)</f>
        <v/>
      </c>
      <c r="D105" s="65" t="str">
        <f>IF('A SAISIE'!D120="","",'A SAISIE'!D120)</f>
        <v/>
      </c>
      <c r="E105" s="65" t="str">
        <f>IF('A SAISIE'!E120="","",'A SAISIE'!E120)</f>
        <v/>
      </c>
      <c r="F105" s="79" t="str">
        <f t="shared" si="6"/>
        <v/>
      </c>
      <c r="G105" s="67" t="str">
        <f>IF(E105="","",VLOOKUP(C$22&amp;C$23,'C INDICES'!$A$6:$BP$149,VLOOKUP('A SAISIE'!C$35,'D kataloge'!E:F,2,FALSE),FALSE))</f>
        <v/>
      </c>
      <c r="H105" s="67" t="str">
        <f>IF(E105="","",VLOOKUP(C$22&amp;C$23,'C INDICES'!$A$6:$BP$149,VLOOKUP(E105,'D kataloge'!E:F,2,FALSE),FALSE))</f>
        <v/>
      </c>
      <c r="I105" s="66" t="str">
        <f t="shared" si="4"/>
        <v/>
      </c>
      <c r="J105" s="79" t="str">
        <f t="shared" si="7"/>
        <v/>
      </c>
      <c r="V105" s="101" t="str">
        <f t="shared" si="8"/>
        <v/>
      </c>
      <c r="W105" s="104" t="str">
        <f t="shared" si="9"/>
        <v/>
      </c>
      <c r="X105" s="104" t="str">
        <f t="shared" si="10"/>
        <v/>
      </c>
      <c r="AD105" s="107"/>
      <c r="AE105" s="107"/>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row>
    <row r="106" spans="2:124" s="63" customFormat="1" x14ac:dyDescent="0.25">
      <c r="B106" s="64" t="str">
        <f>IF('A SAISIE'!B121="","",'A SAISIE'!B121)</f>
        <v/>
      </c>
      <c r="C106" s="79" t="str">
        <f>IF('A SAISIE'!C121="","",'A SAISIE'!C121)</f>
        <v/>
      </c>
      <c r="D106" s="65" t="str">
        <f>IF('A SAISIE'!D121="","",'A SAISIE'!D121)</f>
        <v/>
      </c>
      <c r="E106" s="65" t="str">
        <f>IF('A SAISIE'!E121="","",'A SAISIE'!E121)</f>
        <v/>
      </c>
      <c r="F106" s="79" t="str">
        <f t="shared" si="6"/>
        <v/>
      </c>
      <c r="G106" s="67" t="str">
        <f>IF(E106="","",VLOOKUP(C$22&amp;C$23,'C INDICES'!$A$6:$BP$149,VLOOKUP('A SAISIE'!C$35,'D kataloge'!E:F,2,FALSE),FALSE))</f>
        <v/>
      </c>
      <c r="H106" s="67" t="str">
        <f>IF(E106="","",VLOOKUP(C$22&amp;C$23,'C INDICES'!$A$6:$BP$149,VLOOKUP(E106,'D kataloge'!E:F,2,FALSE),FALSE))</f>
        <v/>
      </c>
      <c r="I106" s="66" t="str">
        <f t="shared" si="4"/>
        <v/>
      </c>
      <c r="J106" s="79" t="str">
        <f t="shared" si="7"/>
        <v/>
      </c>
      <c r="V106" s="101" t="str">
        <f t="shared" si="8"/>
        <v/>
      </c>
      <c r="W106" s="104" t="str">
        <f t="shared" si="9"/>
        <v/>
      </c>
      <c r="X106" s="104" t="str">
        <f t="shared" si="10"/>
        <v/>
      </c>
      <c r="AD106" s="107"/>
      <c r="AE106" s="107"/>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row>
    <row r="107" spans="2:124" s="63" customFormat="1" x14ac:dyDescent="0.25">
      <c r="B107" s="64" t="str">
        <f>IF('A SAISIE'!B122="","",'A SAISIE'!B122)</f>
        <v/>
      </c>
      <c r="C107" s="79" t="str">
        <f>IF('A SAISIE'!C122="","",'A SAISIE'!C122)</f>
        <v/>
      </c>
      <c r="D107" s="65" t="str">
        <f>IF('A SAISIE'!D122="","",'A SAISIE'!D122)</f>
        <v/>
      </c>
      <c r="E107" s="65" t="str">
        <f>IF('A SAISIE'!E122="","",'A SAISIE'!E122)</f>
        <v/>
      </c>
      <c r="F107" s="79" t="str">
        <f t="shared" si="6"/>
        <v/>
      </c>
      <c r="G107" s="67" t="str">
        <f>IF(E107="","",VLOOKUP(C$22&amp;C$23,'C INDICES'!$A$6:$BP$149,VLOOKUP('A SAISIE'!C$35,'D kataloge'!E:F,2,FALSE),FALSE))</f>
        <v/>
      </c>
      <c r="H107" s="67" t="str">
        <f>IF(E107="","",VLOOKUP(C$22&amp;C$23,'C INDICES'!$A$6:$BP$149,VLOOKUP(E107,'D kataloge'!E:F,2,FALSE),FALSE))</f>
        <v/>
      </c>
      <c r="I107" s="66" t="str">
        <f t="shared" si="4"/>
        <v/>
      </c>
      <c r="J107" s="79" t="str">
        <f t="shared" si="7"/>
        <v/>
      </c>
      <c r="V107" s="101" t="str">
        <f t="shared" si="8"/>
        <v/>
      </c>
      <c r="W107" s="104" t="str">
        <f t="shared" si="9"/>
        <v/>
      </c>
      <c r="X107" s="104" t="str">
        <f t="shared" si="10"/>
        <v/>
      </c>
      <c r="AD107" s="107"/>
      <c r="AE107" s="107"/>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row>
    <row r="108" spans="2:124" s="63" customFormat="1" x14ac:dyDescent="0.25">
      <c r="B108" s="64" t="str">
        <f>IF('A SAISIE'!B123="","",'A SAISIE'!B123)</f>
        <v/>
      </c>
      <c r="C108" s="79" t="str">
        <f>IF('A SAISIE'!C123="","",'A SAISIE'!C123)</f>
        <v/>
      </c>
      <c r="D108" s="65" t="str">
        <f>IF('A SAISIE'!D123="","",'A SAISIE'!D123)</f>
        <v/>
      </c>
      <c r="E108" s="65" t="str">
        <f>IF('A SAISIE'!E123="","",'A SAISIE'!E123)</f>
        <v/>
      </c>
      <c r="F108" s="79" t="str">
        <f t="shared" si="6"/>
        <v/>
      </c>
      <c r="G108" s="67" t="str">
        <f>IF(E108="","",VLOOKUP(C$22&amp;C$23,'C INDICES'!$A$6:$BP$149,VLOOKUP('A SAISIE'!C$35,'D kataloge'!E:F,2,FALSE),FALSE))</f>
        <v/>
      </c>
      <c r="H108" s="67" t="str">
        <f>IF(E108="","",VLOOKUP(C$22&amp;C$23,'C INDICES'!$A$6:$BP$149,VLOOKUP(E108,'D kataloge'!E:F,2,FALSE),FALSE))</f>
        <v/>
      </c>
      <c r="I108" s="66" t="str">
        <f t="shared" si="4"/>
        <v/>
      </c>
      <c r="J108" s="79" t="str">
        <f t="shared" si="7"/>
        <v/>
      </c>
      <c r="V108" s="101" t="str">
        <f t="shared" si="8"/>
        <v/>
      </c>
      <c r="W108" s="104" t="str">
        <f t="shared" si="9"/>
        <v/>
      </c>
      <c r="X108" s="104" t="str">
        <f t="shared" si="10"/>
        <v/>
      </c>
      <c r="AD108" s="107"/>
      <c r="AE108" s="107"/>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row>
    <row r="109" spans="2:124" s="63" customFormat="1" x14ac:dyDescent="0.25">
      <c r="B109" s="64" t="str">
        <f>IF('A SAISIE'!B124="","",'A SAISIE'!B124)</f>
        <v/>
      </c>
      <c r="C109" s="79" t="str">
        <f>IF('A SAISIE'!C124="","",'A SAISIE'!C124)</f>
        <v/>
      </c>
      <c r="D109" s="65" t="str">
        <f>IF('A SAISIE'!D124="","",'A SAISIE'!D124)</f>
        <v/>
      </c>
      <c r="E109" s="65" t="str">
        <f>IF('A SAISIE'!E124="","",'A SAISIE'!E124)</f>
        <v/>
      </c>
      <c r="F109" s="79" t="str">
        <f t="shared" si="6"/>
        <v/>
      </c>
      <c r="G109" s="67" t="str">
        <f>IF(E109="","",VLOOKUP(C$22&amp;C$23,'C INDICES'!$A$6:$BP$149,VLOOKUP('A SAISIE'!C$35,'D kataloge'!E:F,2,FALSE),FALSE))</f>
        <v/>
      </c>
      <c r="H109" s="67" t="str">
        <f>IF(E109="","",VLOOKUP(C$22&amp;C$23,'C INDICES'!$A$6:$BP$149,VLOOKUP(E109,'D kataloge'!E:F,2,FALSE),FALSE))</f>
        <v/>
      </c>
      <c r="I109" s="66" t="str">
        <f t="shared" si="4"/>
        <v/>
      </c>
      <c r="J109" s="79" t="str">
        <f t="shared" si="7"/>
        <v/>
      </c>
      <c r="V109" s="101" t="str">
        <f t="shared" si="8"/>
        <v/>
      </c>
      <c r="W109" s="104" t="str">
        <f t="shared" si="9"/>
        <v/>
      </c>
      <c r="X109" s="104" t="str">
        <f t="shared" si="10"/>
        <v/>
      </c>
      <c r="AD109" s="107"/>
      <c r="AE109" s="107"/>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row>
    <row r="110" spans="2:124" s="63" customFormat="1" x14ac:dyDescent="0.25">
      <c r="B110" s="64" t="str">
        <f>IF('A SAISIE'!B125="","",'A SAISIE'!B125)</f>
        <v/>
      </c>
      <c r="C110" s="79" t="str">
        <f>IF('A SAISIE'!C125="","",'A SAISIE'!C125)</f>
        <v/>
      </c>
      <c r="D110" s="65" t="str">
        <f>IF('A SAISIE'!D125="","",'A SAISIE'!D125)</f>
        <v/>
      </c>
      <c r="E110" s="65" t="str">
        <f>IF('A SAISIE'!E125="","",'A SAISIE'!E125)</f>
        <v/>
      </c>
      <c r="F110" s="79" t="str">
        <f t="shared" si="6"/>
        <v/>
      </c>
      <c r="G110" s="67" t="str">
        <f>IF(E110="","",VLOOKUP(C$22&amp;C$23,'C INDICES'!$A$6:$BP$149,VLOOKUP('A SAISIE'!C$35,'D kataloge'!E:F,2,FALSE),FALSE))</f>
        <v/>
      </c>
      <c r="H110" s="67" t="str">
        <f>IF(E110="","",VLOOKUP(C$22&amp;C$23,'C INDICES'!$A$6:$BP$149,VLOOKUP(E110,'D kataloge'!E:F,2,FALSE),FALSE))</f>
        <v/>
      </c>
      <c r="I110" s="66" t="str">
        <f t="shared" si="4"/>
        <v/>
      </c>
      <c r="J110" s="79" t="str">
        <f t="shared" si="7"/>
        <v/>
      </c>
      <c r="V110" s="101" t="str">
        <f t="shared" si="8"/>
        <v/>
      </c>
      <c r="W110" s="104" t="str">
        <f t="shared" si="9"/>
        <v/>
      </c>
      <c r="X110" s="104" t="str">
        <f t="shared" si="10"/>
        <v/>
      </c>
      <c r="AD110" s="107"/>
      <c r="AE110" s="107"/>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row>
    <row r="111" spans="2:124" s="63" customFormat="1" x14ac:dyDescent="0.25">
      <c r="B111" s="64" t="str">
        <f>IF('A SAISIE'!B126="","",'A SAISIE'!B126)</f>
        <v/>
      </c>
      <c r="C111" s="79" t="str">
        <f>IF('A SAISIE'!C126="","",'A SAISIE'!C126)</f>
        <v/>
      </c>
      <c r="D111" s="65" t="str">
        <f>IF('A SAISIE'!D126="","",'A SAISIE'!D126)</f>
        <v/>
      </c>
      <c r="E111" s="65" t="str">
        <f>IF('A SAISIE'!E126="","",'A SAISIE'!E126)</f>
        <v/>
      </c>
      <c r="F111" s="79" t="str">
        <f t="shared" si="6"/>
        <v/>
      </c>
      <c r="G111" s="67" t="str">
        <f>IF(E111="","",VLOOKUP(C$22&amp;C$23,'C INDICES'!$A$6:$BP$149,VLOOKUP('A SAISIE'!C$35,'D kataloge'!E:F,2,FALSE),FALSE))</f>
        <v/>
      </c>
      <c r="H111" s="67" t="str">
        <f>IF(E111="","",VLOOKUP(C$22&amp;C$23,'C INDICES'!$A$6:$BP$149,VLOOKUP(E111,'D kataloge'!E:F,2,FALSE),FALSE))</f>
        <v/>
      </c>
      <c r="I111" s="66" t="str">
        <f t="shared" si="4"/>
        <v/>
      </c>
      <c r="J111" s="79" t="str">
        <f t="shared" si="7"/>
        <v/>
      </c>
      <c r="V111" s="101" t="str">
        <f t="shared" si="8"/>
        <v/>
      </c>
      <c r="W111" s="104" t="str">
        <f t="shared" si="9"/>
        <v/>
      </c>
      <c r="X111" s="104" t="str">
        <f t="shared" si="10"/>
        <v/>
      </c>
      <c r="AD111" s="107"/>
      <c r="AE111" s="107"/>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row>
    <row r="112" spans="2:124" s="63" customFormat="1" x14ac:dyDescent="0.25">
      <c r="B112" s="64" t="str">
        <f>IF('A SAISIE'!B127="","",'A SAISIE'!B127)</f>
        <v/>
      </c>
      <c r="C112" s="79" t="str">
        <f>IF('A SAISIE'!C127="","",'A SAISIE'!C127)</f>
        <v/>
      </c>
      <c r="D112" s="65" t="str">
        <f>IF('A SAISIE'!D127="","",'A SAISIE'!D127)</f>
        <v/>
      </c>
      <c r="E112" s="65" t="str">
        <f>IF('A SAISIE'!E127="","",'A SAISIE'!E127)</f>
        <v/>
      </c>
      <c r="F112" s="79" t="str">
        <f t="shared" si="6"/>
        <v/>
      </c>
      <c r="G112" s="67" t="str">
        <f>IF(E112="","",VLOOKUP(C$22&amp;C$23,'C INDICES'!$A$6:$BP$149,VLOOKUP('A SAISIE'!C$35,'D kataloge'!E:F,2,FALSE),FALSE))</f>
        <v/>
      </c>
      <c r="H112" s="67" t="str">
        <f>IF(E112="","",VLOOKUP(C$22&amp;C$23,'C INDICES'!$A$6:$BP$149,VLOOKUP(E112,'D kataloge'!E:F,2,FALSE),FALSE))</f>
        <v/>
      </c>
      <c r="I112" s="66" t="str">
        <f t="shared" si="4"/>
        <v/>
      </c>
      <c r="J112" s="79" t="str">
        <f t="shared" si="7"/>
        <v/>
      </c>
      <c r="V112" s="101" t="str">
        <f t="shared" si="8"/>
        <v/>
      </c>
      <c r="W112" s="104" t="str">
        <f t="shared" si="9"/>
        <v/>
      </c>
      <c r="X112" s="104" t="str">
        <f t="shared" si="10"/>
        <v/>
      </c>
      <c r="AD112" s="107"/>
      <c r="AE112" s="107"/>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row>
    <row r="113" spans="2:124" s="63" customFormat="1" x14ac:dyDescent="0.25">
      <c r="B113" s="64" t="str">
        <f>IF('A SAISIE'!B128="","",'A SAISIE'!B128)</f>
        <v/>
      </c>
      <c r="C113" s="79" t="str">
        <f>IF('A SAISIE'!C128="","",'A SAISIE'!C128)</f>
        <v/>
      </c>
      <c r="D113" s="65" t="str">
        <f>IF('A SAISIE'!D128="","",'A SAISIE'!D128)</f>
        <v/>
      </c>
      <c r="E113" s="65" t="str">
        <f>IF('A SAISIE'!E128="","",'A SAISIE'!E128)</f>
        <v/>
      </c>
      <c r="F113" s="79" t="str">
        <f t="shared" si="6"/>
        <v/>
      </c>
      <c r="G113" s="67" t="str">
        <f>IF(E113="","",VLOOKUP(C$22&amp;C$23,'C INDICES'!$A$6:$BP$149,VLOOKUP('A SAISIE'!C$35,'D kataloge'!E:F,2,FALSE),FALSE))</f>
        <v/>
      </c>
      <c r="H113" s="67" t="str">
        <f>IF(E113="","",VLOOKUP(C$22&amp;C$23,'C INDICES'!$A$6:$BP$149,VLOOKUP(E113,'D kataloge'!E:F,2,FALSE),FALSE))</f>
        <v/>
      </c>
      <c r="I113" s="66" t="str">
        <f t="shared" si="4"/>
        <v/>
      </c>
      <c r="J113" s="79" t="str">
        <f t="shared" si="7"/>
        <v/>
      </c>
      <c r="V113" s="101" t="str">
        <f t="shared" si="8"/>
        <v/>
      </c>
      <c r="W113" s="104" t="str">
        <f t="shared" si="9"/>
        <v/>
      </c>
      <c r="X113" s="104" t="str">
        <f t="shared" si="10"/>
        <v/>
      </c>
      <c r="AD113" s="107"/>
      <c r="AE113" s="107"/>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row>
    <row r="114" spans="2:124" s="63" customFormat="1" x14ac:dyDescent="0.25">
      <c r="B114" s="64" t="str">
        <f>IF('A SAISIE'!B129="","",'A SAISIE'!B129)</f>
        <v/>
      </c>
      <c r="C114" s="79" t="str">
        <f>IF('A SAISIE'!C129="","",'A SAISIE'!C129)</f>
        <v/>
      </c>
      <c r="D114" s="65" t="str">
        <f>IF('A SAISIE'!D129="","",'A SAISIE'!D129)</f>
        <v/>
      </c>
      <c r="E114" s="65" t="str">
        <f>IF('A SAISIE'!E129="","",'A SAISIE'!E129)</f>
        <v/>
      </c>
      <c r="F114" s="79" t="str">
        <f t="shared" si="6"/>
        <v/>
      </c>
      <c r="G114" s="67" t="str">
        <f>IF(E114="","",VLOOKUP(C$22&amp;C$23,'C INDICES'!$A$6:$BP$149,VLOOKUP('A SAISIE'!C$35,'D kataloge'!E:F,2,FALSE),FALSE))</f>
        <v/>
      </c>
      <c r="H114" s="67" t="str">
        <f>IF(E114="","",VLOOKUP(C$22&amp;C$23,'C INDICES'!$A$6:$BP$149,VLOOKUP(E114,'D kataloge'!E:F,2,FALSE),FALSE))</f>
        <v/>
      </c>
      <c r="I114" s="66" t="str">
        <f t="shared" ref="I114:I177" si="17">IF(H114="","",(H114-G114)/G114)</f>
        <v/>
      </c>
      <c r="J114" s="79" t="str">
        <f t="shared" si="7"/>
        <v/>
      </c>
      <c r="V114" s="101" t="str">
        <f t="shared" si="8"/>
        <v/>
      </c>
      <c r="W114" s="104" t="str">
        <f t="shared" si="9"/>
        <v/>
      </c>
      <c r="X114" s="104" t="str">
        <f t="shared" si="10"/>
        <v/>
      </c>
      <c r="AD114" s="107"/>
      <c r="AE114" s="107"/>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row>
    <row r="115" spans="2:124" s="63" customFormat="1" x14ac:dyDescent="0.25">
      <c r="B115" s="64" t="str">
        <f>IF('A SAISIE'!B130="","",'A SAISIE'!B130)</f>
        <v/>
      </c>
      <c r="C115" s="79" t="str">
        <f>IF('A SAISIE'!C130="","",'A SAISIE'!C130)</f>
        <v/>
      </c>
      <c r="D115" s="65" t="str">
        <f>IF('A SAISIE'!D130="","",'A SAISIE'!D130)</f>
        <v/>
      </c>
      <c r="E115" s="65" t="str">
        <f>IF('A SAISIE'!E130="","",'A SAISIE'!E130)</f>
        <v/>
      </c>
      <c r="F115" s="79" t="str">
        <f t="shared" ref="F115:F178" si="18">IF(C115="","",C115/H115*G115)</f>
        <v/>
      </c>
      <c r="G115" s="67" t="str">
        <f>IF(E115="","",VLOOKUP(C$22&amp;C$23,'C INDICES'!$A$6:$BP$149,VLOOKUP('A SAISIE'!C$35,'D kataloge'!E:F,2,FALSE),FALSE))</f>
        <v/>
      </c>
      <c r="H115" s="67" t="str">
        <f>IF(E115="","",VLOOKUP(C$22&amp;C$23,'C INDICES'!$A$6:$BP$149,VLOOKUP(E115,'D kataloge'!E:F,2,FALSE),FALSE))</f>
        <v/>
      </c>
      <c r="I115" s="66" t="str">
        <f t="shared" si="17"/>
        <v/>
      </c>
      <c r="J115" s="79" t="str">
        <f t="shared" ref="J115:J178" si="19">IF(I115="","",I115*F115)</f>
        <v/>
      </c>
      <c r="V115" s="101" t="str">
        <f t="shared" ref="V115:V178" si="20">IF(E115="","",DATE(YEAR(D115),IF(LEFT(E115,1)="1",4,10),1))</f>
        <v/>
      </c>
      <c r="W115" s="104" t="str">
        <f t="shared" ref="W115:W178" si="21">IF(C115="","",C115)</f>
        <v/>
      </c>
      <c r="X115" s="104" t="str">
        <f t="shared" ref="X115:X178" si="22">IF(J115="","",J115)</f>
        <v/>
      </c>
      <c r="AD115" s="107"/>
      <c r="AE115" s="107"/>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row>
    <row r="116" spans="2:124" s="63" customFormat="1" x14ac:dyDescent="0.25">
      <c r="B116" s="64" t="str">
        <f>IF('A SAISIE'!B131="","",'A SAISIE'!B131)</f>
        <v/>
      </c>
      <c r="C116" s="79" t="str">
        <f>IF('A SAISIE'!C131="","",'A SAISIE'!C131)</f>
        <v/>
      </c>
      <c r="D116" s="65" t="str">
        <f>IF('A SAISIE'!D131="","",'A SAISIE'!D131)</f>
        <v/>
      </c>
      <c r="E116" s="65" t="str">
        <f>IF('A SAISIE'!E131="","",'A SAISIE'!E131)</f>
        <v/>
      </c>
      <c r="F116" s="79" t="str">
        <f t="shared" si="18"/>
        <v/>
      </c>
      <c r="G116" s="67" t="str">
        <f>IF(E116="","",VLOOKUP(C$22&amp;C$23,'C INDICES'!$A$6:$BP$149,VLOOKUP('A SAISIE'!C$35,'D kataloge'!E:F,2,FALSE),FALSE))</f>
        <v/>
      </c>
      <c r="H116" s="67" t="str">
        <f>IF(E116="","",VLOOKUP(C$22&amp;C$23,'C INDICES'!$A$6:$BP$149,VLOOKUP(E116,'D kataloge'!E:F,2,FALSE),FALSE))</f>
        <v/>
      </c>
      <c r="I116" s="66" t="str">
        <f t="shared" si="17"/>
        <v/>
      </c>
      <c r="J116" s="79" t="str">
        <f t="shared" si="19"/>
        <v/>
      </c>
      <c r="V116" s="101" t="str">
        <f t="shared" si="20"/>
        <v/>
      </c>
      <c r="W116" s="104" t="str">
        <f t="shared" si="21"/>
        <v/>
      </c>
      <c r="X116" s="104" t="str">
        <f t="shared" si="22"/>
        <v/>
      </c>
      <c r="AD116" s="107"/>
      <c r="AE116" s="107"/>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row>
    <row r="117" spans="2:124" s="63" customFormat="1" x14ac:dyDescent="0.25">
      <c r="B117" s="64" t="str">
        <f>IF('A SAISIE'!B132="","",'A SAISIE'!B132)</f>
        <v/>
      </c>
      <c r="C117" s="79" t="str">
        <f>IF('A SAISIE'!C132="","",'A SAISIE'!C132)</f>
        <v/>
      </c>
      <c r="D117" s="65" t="str">
        <f>IF('A SAISIE'!D132="","",'A SAISIE'!D132)</f>
        <v/>
      </c>
      <c r="E117" s="65" t="str">
        <f>IF('A SAISIE'!E132="","",'A SAISIE'!E132)</f>
        <v/>
      </c>
      <c r="F117" s="79" t="str">
        <f t="shared" si="18"/>
        <v/>
      </c>
      <c r="G117" s="67" t="str">
        <f>IF(E117="","",VLOOKUP(C$22&amp;C$23,'C INDICES'!$A$6:$BP$149,VLOOKUP('A SAISIE'!C$35,'D kataloge'!E:F,2,FALSE),FALSE))</f>
        <v/>
      </c>
      <c r="H117" s="67" t="str">
        <f>IF(E117="","",VLOOKUP(C$22&amp;C$23,'C INDICES'!$A$6:$BP$149,VLOOKUP(E117,'D kataloge'!E:F,2,FALSE),FALSE))</f>
        <v/>
      </c>
      <c r="I117" s="66" t="str">
        <f t="shared" si="17"/>
        <v/>
      </c>
      <c r="J117" s="79" t="str">
        <f t="shared" si="19"/>
        <v/>
      </c>
      <c r="V117" s="101" t="str">
        <f t="shared" si="20"/>
        <v/>
      </c>
      <c r="W117" s="104" t="str">
        <f t="shared" si="21"/>
        <v/>
      </c>
      <c r="X117" s="104" t="str">
        <f t="shared" si="22"/>
        <v/>
      </c>
      <c r="AD117" s="107"/>
      <c r="AE117" s="107"/>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row>
    <row r="118" spans="2:124" s="63" customFormat="1" x14ac:dyDescent="0.25">
      <c r="B118" s="64" t="str">
        <f>IF('A SAISIE'!B133="","",'A SAISIE'!B133)</f>
        <v/>
      </c>
      <c r="C118" s="79" t="str">
        <f>IF('A SAISIE'!C133="","",'A SAISIE'!C133)</f>
        <v/>
      </c>
      <c r="D118" s="65" t="str">
        <f>IF('A SAISIE'!D133="","",'A SAISIE'!D133)</f>
        <v/>
      </c>
      <c r="E118" s="65" t="str">
        <f>IF('A SAISIE'!E133="","",'A SAISIE'!E133)</f>
        <v/>
      </c>
      <c r="F118" s="79" t="str">
        <f t="shared" si="18"/>
        <v/>
      </c>
      <c r="G118" s="67" t="str">
        <f>IF(E118="","",VLOOKUP(C$22&amp;C$23,'C INDICES'!$A$6:$BP$149,VLOOKUP('A SAISIE'!C$35,'D kataloge'!E:F,2,FALSE),FALSE))</f>
        <v/>
      </c>
      <c r="H118" s="67" t="str">
        <f>IF(E118="","",VLOOKUP(C$22&amp;C$23,'C INDICES'!$A$6:$BP$149,VLOOKUP(E118,'D kataloge'!E:F,2,FALSE),FALSE))</f>
        <v/>
      </c>
      <c r="I118" s="66" t="str">
        <f t="shared" si="17"/>
        <v/>
      </c>
      <c r="J118" s="79" t="str">
        <f t="shared" si="19"/>
        <v/>
      </c>
      <c r="V118" s="101" t="str">
        <f t="shared" si="20"/>
        <v/>
      </c>
      <c r="W118" s="104" t="str">
        <f t="shared" si="21"/>
        <v/>
      </c>
      <c r="X118" s="104" t="str">
        <f t="shared" si="22"/>
        <v/>
      </c>
      <c r="AD118" s="107"/>
      <c r="AE118" s="107"/>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row>
    <row r="119" spans="2:124" s="63" customFormat="1" x14ac:dyDescent="0.25">
      <c r="B119" s="64" t="str">
        <f>IF('A SAISIE'!B134="","",'A SAISIE'!B134)</f>
        <v/>
      </c>
      <c r="C119" s="79" t="str">
        <f>IF('A SAISIE'!C134="","",'A SAISIE'!C134)</f>
        <v/>
      </c>
      <c r="D119" s="65" t="str">
        <f>IF('A SAISIE'!D134="","",'A SAISIE'!D134)</f>
        <v/>
      </c>
      <c r="E119" s="65" t="str">
        <f>IF('A SAISIE'!E134="","",'A SAISIE'!E134)</f>
        <v/>
      </c>
      <c r="F119" s="79" t="str">
        <f t="shared" si="18"/>
        <v/>
      </c>
      <c r="G119" s="67" t="str">
        <f>IF(E119="","",VLOOKUP(C$22&amp;C$23,'C INDICES'!$A$6:$BP$149,VLOOKUP('A SAISIE'!C$35,'D kataloge'!E:F,2,FALSE),FALSE))</f>
        <v/>
      </c>
      <c r="H119" s="67" t="str">
        <f>IF(E119="","",VLOOKUP(C$22&amp;C$23,'C INDICES'!$A$6:$BP$149,VLOOKUP(E119,'D kataloge'!E:F,2,FALSE),FALSE))</f>
        <v/>
      </c>
      <c r="I119" s="66" t="str">
        <f t="shared" si="17"/>
        <v/>
      </c>
      <c r="J119" s="79" t="str">
        <f t="shared" si="19"/>
        <v/>
      </c>
      <c r="V119" s="101" t="str">
        <f t="shared" si="20"/>
        <v/>
      </c>
      <c r="W119" s="104" t="str">
        <f t="shared" si="21"/>
        <v/>
      </c>
      <c r="X119" s="104" t="str">
        <f t="shared" si="22"/>
        <v/>
      </c>
      <c r="AD119" s="107"/>
      <c r="AE119" s="107"/>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row>
    <row r="120" spans="2:124" s="63" customFormat="1" x14ac:dyDescent="0.25">
      <c r="B120" s="64" t="str">
        <f>IF('A SAISIE'!B135="","",'A SAISIE'!B135)</f>
        <v/>
      </c>
      <c r="C120" s="79" t="str">
        <f>IF('A SAISIE'!C135="","",'A SAISIE'!C135)</f>
        <v/>
      </c>
      <c r="D120" s="65" t="str">
        <f>IF('A SAISIE'!D135="","",'A SAISIE'!D135)</f>
        <v/>
      </c>
      <c r="E120" s="65" t="str">
        <f>IF('A SAISIE'!E135="","",'A SAISIE'!E135)</f>
        <v/>
      </c>
      <c r="F120" s="79" t="str">
        <f t="shared" si="18"/>
        <v/>
      </c>
      <c r="G120" s="67" t="str">
        <f>IF(E120="","",VLOOKUP(C$22&amp;C$23,'C INDICES'!$A$6:$BP$149,VLOOKUP('A SAISIE'!C$35,'D kataloge'!E:F,2,FALSE),FALSE))</f>
        <v/>
      </c>
      <c r="H120" s="67" t="str">
        <f>IF(E120="","",VLOOKUP(C$22&amp;C$23,'C INDICES'!$A$6:$BP$149,VLOOKUP(E120,'D kataloge'!E:F,2,FALSE),FALSE))</f>
        <v/>
      </c>
      <c r="I120" s="66" t="str">
        <f t="shared" si="17"/>
        <v/>
      </c>
      <c r="J120" s="79" t="str">
        <f t="shared" si="19"/>
        <v/>
      </c>
      <c r="V120" s="101" t="str">
        <f t="shared" si="20"/>
        <v/>
      </c>
      <c r="W120" s="104" t="str">
        <f t="shared" si="21"/>
        <v/>
      </c>
      <c r="X120" s="104" t="str">
        <f t="shared" si="22"/>
        <v/>
      </c>
      <c r="AD120" s="107"/>
      <c r="AE120" s="107"/>
      <c r="CU120" s="89"/>
      <c r="CV120" s="89"/>
      <c r="CW120" s="89"/>
      <c r="CX120" s="89"/>
      <c r="CY120" s="89"/>
      <c r="CZ120" s="89"/>
      <c r="DA120" s="89"/>
      <c r="DB120" s="89"/>
      <c r="DC120" s="89"/>
      <c r="DD120" s="89"/>
      <c r="DE120" s="89"/>
      <c r="DF120" s="89"/>
      <c r="DG120" s="89"/>
      <c r="DH120" s="89"/>
      <c r="DI120" s="89"/>
      <c r="DJ120" s="89"/>
      <c r="DK120" s="89"/>
      <c r="DL120" s="89"/>
      <c r="DM120" s="89"/>
      <c r="DN120" s="89"/>
      <c r="DO120" s="89"/>
      <c r="DP120" s="89"/>
      <c r="DQ120" s="89"/>
      <c r="DR120" s="89"/>
      <c r="DS120" s="89"/>
      <c r="DT120" s="89"/>
    </row>
    <row r="121" spans="2:124" s="63" customFormat="1" x14ac:dyDescent="0.25">
      <c r="B121" s="64" t="str">
        <f>IF('A SAISIE'!B136="","",'A SAISIE'!B136)</f>
        <v/>
      </c>
      <c r="C121" s="79" t="str">
        <f>IF('A SAISIE'!C136="","",'A SAISIE'!C136)</f>
        <v/>
      </c>
      <c r="D121" s="65" t="str">
        <f>IF('A SAISIE'!D136="","",'A SAISIE'!D136)</f>
        <v/>
      </c>
      <c r="E121" s="65" t="str">
        <f>IF('A SAISIE'!E136="","",'A SAISIE'!E136)</f>
        <v/>
      </c>
      <c r="F121" s="79" t="str">
        <f t="shared" si="18"/>
        <v/>
      </c>
      <c r="G121" s="67" t="str">
        <f>IF(E121="","",VLOOKUP(C$22&amp;C$23,'C INDICES'!$A$6:$BP$149,VLOOKUP('A SAISIE'!C$35,'D kataloge'!E:F,2,FALSE),FALSE))</f>
        <v/>
      </c>
      <c r="H121" s="67" t="str">
        <f>IF(E121="","",VLOOKUP(C$22&amp;C$23,'C INDICES'!$A$6:$BP$149,VLOOKUP(E121,'D kataloge'!E:F,2,FALSE),FALSE))</f>
        <v/>
      </c>
      <c r="I121" s="66" t="str">
        <f t="shared" si="17"/>
        <v/>
      </c>
      <c r="J121" s="79" t="str">
        <f t="shared" si="19"/>
        <v/>
      </c>
      <c r="V121" s="101" t="str">
        <f t="shared" si="20"/>
        <v/>
      </c>
      <c r="W121" s="104" t="str">
        <f t="shared" si="21"/>
        <v/>
      </c>
      <c r="X121" s="104" t="str">
        <f t="shared" si="22"/>
        <v/>
      </c>
      <c r="AD121" s="107"/>
      <c r="AE121" s="107"/>
      <c r="CU121" s="89"/>
      <c r="CV121" s="89"/>
      <c r="CW121" s="89"/>
      <c r="CX121" s="89"/>
      <c r="CY121" s="89"/>
      <c r="CZ121" s="89"/>
      <c r="DA121" s="89"/>
      <c r="DB121" s="89"/>
      <c r="DC121" s="89"/>
      <c r="DD121" s="89"/>
      <c r="DE121" s="89"/>
      <c r="DF121" s="89"/>
      <c r="DG121" s="89"/>
      <c r="DH121" s="89"/>
      <c r="DI121" s="89"/>
      <c r="DJ121" s="89"/>
      <c r="DK121" s="89"/>
      <c r="DL121" s="89"/>
      <c r="DM121" s="89"/>
      <c r="DN121" s="89"/>
      <c r="DO121" s="89"/>
      <c r="DP121" s="89"/>
      <c r="DQ121" s="89"/>
      <c r="DR121" s="89"/>
      <c r="DS121" s="89"/>
      <c r="DT121" s="89"/>
    </row>
    <row r="122" spans="2:124" s="63" customFormat="1" x14ac:dyDescent="0.25">
      <c r="B122" s="64" t="str">
        <f>IF('A SAISIE'!B137="","",'A SAISIE'!B137)</f>
        <v/>
      </c>
      <c r="C122" s="79" t="str">
        <f>IF('A SAISIE'!C137="","",'A SAISIE'!C137)</f>
        <v/>
      </c>
      <c r="D122" s="65" t="str">
        <f>IF('A SAISIE'!D137="","",'A SAISIE'!D137)</f>
        <v/>
      </c>
      <c r="E122" s="65" t="str">
        <f>IF('A SAISIE'!E137="","",'A SAISIE'!E137)</f>
        <v/>
      </c>
      <c r="F122" s="79" t="str">
        <f t="shared" si="18"/>
        <v/>
      </c>
      <c r="G122" s="67" t="str">
        <f>IF(E122="","",VLOOKUP(C$22&amp;C$23,'C INDICES'!$A$6:$BP$149,VLOOKUP('A SAISIE'!C$35,'D kataloge'!E:F,2,FALSE),FALSE))</f>
        <v/>
      </c>
      <c r="H122" s="67" t="str">
        <f>IF(E122="","",VLOOKUP(C$22&amp;C$23,'C INDICES'!$A$6:$BP$149,VLOOKUP(E122,'D kataloge'!E:F,2,FALSE),FALSE))</f>
        <v/>
      </c>
      <c r="I122" s="66" t="str">
        <f t="shared" si="17"/>
        <v/>
      </c>
      <c r="J122" s="79" t="str">
        <f t="shared" si="19"/>
        <v/>
      </c>
      <c r="V122" s="101" t="str">
        <f t="shared" si="20"/>
        <v/>
      </c>
      <c r="W122" s="104" t="str">
        <f t="shared" si="21"/>
        <v/>
      </c>
      <c r="X122" s="104" t="str">
        <f t="shared" si="22"/>
        <v/>
      </c>
      <c r="AD122" s="107"/>
      <c r="AE122" s="107"/>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row>
    <row r="123" spans="2:124" s="63" customFormat="1" x14ac:dyDescent="0.25">
      <c r="B123" s="64" t="str">
        <f>IF('A SAISIE'!B138="","",'A SAISIE'!B138)</f>
        <v/>
      </c>
      <c r="C123" s="79" t="str">
        <f>IF('A SAISIE'!C138="","",'A SAISIE'!C138)</f>
        <v/>
      </c>
      <c r="D123" s="65" t="str">
        <f>IF('A SAISIE'!D138="","",'A SAISIE'!D138)</f>
        <v/>
      </c>
      <c r="E123" s="65" t="str">
        <f>IF('A SAISIE'!E138="","",'A SAISIE'!E138)</f>
        <v/>
      </c>
      <c r="F123" s="79" t="str">
        <f t="shared" si="18"/>
        <v/>
      </c>
      <c r="G123" s="67" t="str">
        <f>IF(E123="","",VLOOKUP(C$22&amp;C$23,'C INDICES'!$A$6:$BP$149,VLOOKUP('A SAISIE'!C$35,'D kataloge'!E:F,2,FALSE),FALSE))</f>
        <v/>
      </c>
      <c r="H123" s="67" t="str">
        <f>IF(E123="","",VLOOKUP(C$22&amp;C$23,'C INDICES'!$A$6:$BP$149,VLOOKUP(E123,'D kataloge'!E:F,2,FALSE),FALSE))</f>
        <v/>
      </c>
      <c r="I123" s="66" t="str">
        <f t="shared" si="17"/>
        <v/>
      </c>
      <c r="J123" s="79" t="str">
        <f t="shared" si="19"/>
        <v/>
      </c>
      <c r="V123" s="101" t="str">
        <f t="shared" si="20"/>
        <v/>
      </c>
      <c r="W123" s="104" t="str">
        <f t="shared" si="21"/>
        <v/>
      </c>
      <c r="X123" s="104" t="str">
        <f t="shared" si="22"/>
        <v/>
      </c>
      <c r="AD123" s="107"/>
      <c r="AE123" s="107"/>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row>
    <row r="124" spans="2:124" s="63" customFormat="1" x14ac:dyDescent="0.25">
      <c r="B124" s="64" t="str">
        <f>IF('A SAISIE'!B139="","",'A SAISIE'!B139)</f>
        <v/>
      </c>
      <c r="C124" s="79" t="str">
        <f>IF('A SAISIE'!C139="","",'A SAISIE'!C139)</f>
        <v/>
      </c>
      <c r="D124" s="65" t="str">
        <f>IF('A SAISIE'!D139="","",'A SAISIE'!D139)</f>
        <v/>
      </c>
      <c r="E124" s="65" t="str">
        <f>IF('A SAISIE'!E139="","",'A SAISIE'!E139)</f>
        <v/>
      </c>
      <c r="F124" s="79" t="str">
        <f t="shared" si="18"/>
        <v/>
      </c>
      <c r="G124" s="67" t="str">
        <f>IF(E124="","",VLOOKUP(C$22&amp;C$23,'C INDICES'!$A$6:$BP$149,VLOOKUP('A SAISIE'!C$35,'D kataloge'!E:F,2,FALSE),FALSE))</f>
        <v/>
      </c>
      <c r="H124" s="67" t="str">
        <f>IF(E124="","",VLOOKUP(C$22&amp;C$23,'C INDICES'!$A$6:$BP$149,VLOOKUP(E124,'D kataloge'!E:F,2,FALSE),FALSE))</f>
        <v/>
      </c>
      <c r="I124" s="66" t="str">
        <f t="shared" si="17"/>
        <v/>
      </c>
      <c r="J124" s="79" t="str">
        <f t="shared" si="19"/>
        <v/>
      </c>
      <c r="V124" s="101" t="str">
        <f t="shared" si="20"/>
        <v/>
      </c>
      <c r="W124" s="104" t="str">
        <f t="shared" si="21"/>
        <v/>
      </c>
      <c r="X124" s="104" t="str">
        <f t="shared" si="22"/>
        <v/>
      </c>
      <c r="AD124" s="107"/>
      <c r="AE124" s="107"/>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row>
    <row r="125" spans="2:124" s="63" customFormat="1" x14ac:dyDescent="0.25">
      <c r="B125" s="64" t="str">
        <f>IF('A SAISIE'!B140="","",'A SAISIE'!B140)</f>
        <v/>
      </c>
      <c r="C125" s="79" t="str">
        <f>IF('A SAISIE'!C140="","",'A SAISIE'!C140)</f>
        <v/>
      </c>
      <c r="D125" s="65" t="str">
        <f>IF('A SAISIE'!D140="","",'A SAISIE'!D140)</f>
        <v/>
      </c>
      <c r="E125" s="65" t="str">
        <f>IF('A SAISIE'!E140="","",'A SAISIE'!E140)</f>
        <v/>
      </c>
      <c r="F125" s="79" t="str">
        <f t="shared" si="18"/>
        <v/>
      </c>
      <c r="G125" s="67" t="str">
        <f>IF(E125="","",VLOOKUP(C$22&amp;C$23,'C INDICES'!$A$6:$BP$149,VLOOKUP('A SAISIE'!C$35,'D kataloge'!E:F,2,FALSE),FALSE))</f>
        <v/>
      </c>
      <c r="H125" s="67" t="str">
        <f>IF(E125="","",VLOOKUP(C$22&amp;C$23,'C INDICES'!$A$6:$BP$149,VLOOKUP(E125,'D kataloge'!E:F,2,FALSE),FALSE))</f>
        <v/>
      </c>
      <c r="I125" s="66" t="str">
        <f t="shared" si="17"/>
        <v/>
      </c>
      <c r="J125" s="79" t="str">
        <f t="shared" si="19"/>
        <v/>
      </c>
      <c r="V125" s="101" t="str">
        <f t="shared" si="20"/>
        <v/>
      </c>
      <c r="W125" s="104" t="str">
        <f t="shared" si="21"/>
        <v/>
      </c>
      <c r="X125" s="104" t="str">
        <f t="shared" si="22"/>
        <v/>
      </c>
      <c r="AD125" s="107"/>
      <c r="AE125" s="107"/>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row>
    <row r="126" spans="2:124" s="63" customFormat="1" x14ac:dyDescent="0.25">
      <c r="B126" s="64" t="str">
        <f>IF('A SAISIE'!B141="","",'A SAISIE'!B141)</f>
        <v/>
      </c>
      <c r="C126" s="79" t="str">
        <f>IF('A SAISIE'!C141="","",'A SAISIE'!C141)</f>
        <v/>
      </c>
      <c r="D126" s="65" t="str">
        <f>IF('A SAISIE'!D141="","",'A SAISIE'!D141)</f>
        <v/>
      </c>
      <c r="E126" s="65" t="str">
        <f>IF('A SAISIE'!E141="","",'A SAISIE'!E141)</f>
        <v/>
      </c>
      <c r="F126" s="79" t="str">
        <f t="shared" si="18"/>
        <v/>
      </c>
      <c r="G126" s="67" t="str">
        <f>IF(E126="","",VLOOKUP(C$22&amp;C$23,'C INDICES'!$A$6:$BP$149,VLOOKUP('A SAISIE'!C$35,'D kataloge'!E:F,2,FALSE),FALSE))</f>
        <v/>
      </c>
      <c r="H126" s="67" t="str">
        <f>IF(E126="","",VLOOKUP(C$22&amp;C$23,'C INDICES'!$A$6:$BP$149,VLOOKUP(E126,'D kataloge'!E:F,2,FALSE),FALSE))</f>
        <v/>
      </c>
      <c r="I126" s="66" t="str">
        <f t="shared" si="17"/>
        <v/>
      </c>
      <c r="J126" s="79" t="str">
        <f t="shared" si="19"/>
        <v/>
      </c>
      <c r="V126" s="101" t="str">
        <f t="shared" si="20"/>
        <v/>
      </c>
      <c r="W126" s="104" t="str">
        <f t="shared" si="21"/>
        <v/>
      </c>
      <c r="X126" s="104" t="str">
        <f t="shared" si="22"/>
        <v/>
      </c>
      <c r="AD126" s="107"/>
      <c r="AE126" s="107"/>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row>
    <row r="127" spans="2:124" s="63" customFormat="1" x14ac:dyDescent="0.25">
      <c r="B127" s="64" t="str">
        <f>IF('A SAISIE'!B142="","",'A SAISIE'!B142)</f>
        <v/>
      </c>
      <c r="C127" s="79" t="str">
        <f>IF('A SAISIE'!C142="","",'A SAISIE'!C142)</f>
        <v/>
      </c>
      <c r="D127" s="65" t="str">
        <f>IF('A SAISIE'!D142="","",'A SAISIE'!D142)</f>
        <v/>
      </c>
      <c r="E127" s="65" t="str">
        <f>IF('A SAISIE'!E142="","",'A SAISIE'!E142)</f>
        <v/>
      </c>
      <c r="F127" s="79" t="str">
        <f t="shared" si="18"/>
        <v/>
      </c>
      <c r="G127" s="67" t="str">
        <f>IF(E127="","",VLOOKUP(C$22&amp;C$23,'C INDICES'!$A$6:$BP$149,VLOOKUP('A SAISIE'!C$35,'D kataloge'!E:F,2,FALSE),FALSE))</f>
        <v/>
      </c>
      <c r="H127" s="67" t="str">
        <f>IF(E127="","",VLOOKUP(C$22&amp;C$23,'C INDICES'!$A$6:$BP$149,VLOOKUP(E127,'D kataloge'!E:F,2,FALSE),FALSE))</f>
        <v/>
      </c>
      <c r="I127" s="66" t="str">
        <f t="shared" si="17"/>
        <v/>
      </c>
      <c r="J127" s="79" t="str">
        <f t="shared" si="19"/>
        <v/>
      </c>
      <c r="V127" s="101" t="str">
        <f t="shared" si="20"/>
        <v/>
      </c>
      <c r="W127" s="104" t="str">
        <f t="shared" si="21"/>
        <v/>
      </c>
      <c r="X127" s="104" t="str">
        <f t="shared" si="22"/>
        <v/>
      </c>
      <c r="AD127" s="107"/>
      <c r="AE127" s="107"/>
      <c r="CU127" s="89"/>
      <c r="CV127" s="89"/>
      <c r="CW127" s="89"/>
      <c r="CX127" s="89"/>
      <c r="CY127" s="89"/>
      <c r="CZ127" s="89"/>
      <c r="DA127" s="89"/>
      <c r="DB127" s="89"/>
      <c r="DC127" s="89"/>
      <c r="DD127" s="89"/>
      <c r="DE127" s="89"/>
      <c r="DF127" s="89"/>
      <c r="DG127" s="89"/>
      <c r="DH127" s="89"/>
      <c r="DI127" s="89"/>
      <c r="DJ127" s="89"/>
      <c r="DK127" s="89"/>
      <c r="DL127" s="89"/>
      <c r="DM127" s="89"/>
      <c r="DN127" s="89"/>
      <c r="DO127" s="89"/>
      <c r="DP127" s="89"/>
      <c r="DQ127" s="89"/>
      <c r="DR127" s="89"/>
      <c r="DS127" s="89"/>
      <c r="DT127" s="89"/>
    </row>
    <row r="128" spans="2:124" s="63" customFormat="1" x14ac:dyDescent="0.25">
      <c r="B128" s="64" t="str">
        <f>IF('A SAISIE'!B143="","",'A SAISIE'!B143)</f>
        <v/>
      </c>
      <c r="C128" s="79" t="str">
        <f>IF('A SAISIE'!C143="","",'A SAISIE'!C143)</f>
        <v/>
      </c>
      <c r="D128" s="65" t="str">
        <f>IF('A SAISIE'!D143="","",'A SAISIE'!D143)</f>
        <v/>
      </c>
      <c r="E128" s="65" t="str">
        <f>IF('A SAISIE'!E143="","",'A SAISIE'!E143)</f>
        <v/>
      </c>
      <c r="F128" s="79" t="str">
        <f t="shared" si="18"/>
        <v/>
      </c>
      <c r="G128" s="67" t="str">
        <f>IF(E128="","",VLOOKUP(C$22&amp;C$23,'C INDICES'!$A$6:$BP$149,VLOOKUP('A SAISIE'!C$35,'D kataloge'!E:F,2,FALSE),FALSE))</f>
        <v/>
      </c>
      <c r="H128" s="67" t="str">
        <f>IF(E128="","",VLOOKUP(C$22&amp;C$23,'C INDICES'!$A$6:$BP$149,VLOOKUP(E128,'D kataloge'!E:F,2,FALSE),FALSE))</f>
        <v/>
      </c>
      <c r="I128" s="66" t="str">
        <f t="shared" si="17"/>
        <v/>
      </c>
      <c r="J128" s="79" t="str">
        <f t="shared" si="19"/>
        <v/>
      </c>
      <c r="V128" s="101" t="str">
        <f t="shared" si="20"/>
        <v/>
      </c>
      <c r="W128" s="104" t="str">
        <f t="shared" si="21"/>
        <v/>
      </c>
      <c r="X128" s="104" t="str">
        <f t="shared" si="22"/>
        <v/>
      </c>
      <c r="AD128" s="107"/>
      <c r="AE128" s="107"/>
      <c r="CU128" s="89"/>
      <c r="CV128" s="89"/>
      <c r="CW128" s="89"/>
      <c r="CX128" s="89"/>
      <c r="CY128" s="89"/>
      <c r="CZ128" s="89"/>
      <c r="DA128" s="89"/>
      <c r="DB128" s="89"/>
      <c r="DC128" s="89"/>
      <c r="DD128" s="89"/>
      <c r="DE128" s="89"/>
      <c r="DF128" s="89"/>
      <c r="DG128" s="89"/>
      <c r="DH128" s="89"/>
      <c r="DI128" s="89"/>
      <c r="DJ128" s="89"/>
      <c r="DK128" s="89"/>
      <c r="DL128" s="89"/>
      <c r="DM128" s="89"/>
      <c r="DN128" s="89"/>
      <c r="DO128" s="89"/>
      <c r="DP128" s="89"/>
      <c r="DQ128" s="89"/>
      <c r="DR128" s="89"/>
      <c r="DS128" s="89"/>
      <c r="DT128" s="89"/>
    </row>
    <row r="129" spans="2:124" s="63" customFormat="1" x14ac:dyDescent="0.25">
      <c r="B129" s="64" t="str">
        <f>IF('A SAISIE'!B144="","",'A SAISIE'!B144)</f>
        <v/>
      </c>
      <c r="C129" s="79" t="str">
        <f>IF('A SAISIE'!C144="","",'A SAISIE'!C144)</f>
        <v/>
      </c>
      <c r="D129" s="65" t="str">
        <f>IF('A SAISIE'!D144="","",'A SAISIE'!D144)</f>
        <v/>
      </c>
      <c r="E129" s="65" t="str">
        <f>IF('A SAISIE'!E144="","",'A SAISIE'!E144)</f>
        <v/>
      </c>
      <c r="F129" s="79" t="str">
        <f t="shared" si="18"/>
        <v/>
      </c>
      <c r="G129" s="67" t="str">
        <f>IF(E129="","",VLOOKUP(C$22&amp;C$23,'C INDICES'!$A$6:$BP$149,VLOOKUP('A SAISIE'!C$35,'D kataloge'!E:F,2,FALSE),FALSE))</f>
        <v/>
      </c>
      <c r="H129" s="67" t="str">
        <f>IF(E129="","",VLOOKUP(C$22&amp;C$23,'C INDICES'!$A$6:$BP$149,VLOOKUP(E129,'D kataloge'!E:F,2,FALSE),FALSE))</f>
        <v/>
      </c>
      <c r="I129" s="66" t="str">
        <f t="shared" si="17"/>
        <v/>
      </c>
      <c r="J129" s="79" t="str">
        <f t="shared" si="19"/>
        <v/>
      </c>
      <c r="V129" s="101" t="str">
        <f t="shared" si="20"/>
        <v/>
      </c>
      <c r="W129" s="104" t="str">
        <f t="shared" si="21"/>
        <v/>
      </c>
      <c r="X129" s="104" t="str">
        <f t="shared" si="22"/>
        <v/>
      </c>
      <c r="AD129" s="107"/>
      <c r="AE129" s="107"/>
      <c r="CU129" s="89"/>
      <c r="CV129" s="89"/>
      <c r="CW129" s="89"/>
      <c r="CX129" s="89"/>
      <c r="CY129" s="89"/>
      <c r="CZ129" s="89"/>
      <c r="DA129" s="89"/>
      <c r="DB129" s="89"/>
      <c r="DC129" s="89"/>
      <c r="DD129" s="89"/>
      <c r="DE129" s="89"/>
      <c r="DF129" s="89"/>
      <c r="DG129" s="89"/>
      <c r="DH129" s="89"/>
      <c r="DI129" s="89"/>
      <c r="DJ129" s="89"/>
      <c r="DK129" s="89"/>
      <c r="DL129" s="89"/>
      <c r="DM129" s="89"/>
      <c r="DN129" s="89"/>
      <c r="DO129" s="89"/>
      <c r="DP129" s="89"/>
      <c r="DQ129" s="89"/>
      <c r="DR129" s="89"/>
      <c r="DS129" s="89"/>
      <c r="DT129" s="89"/>
    </row>
    <row r="130" spans="2:124" s="63" customFormat="1" x14ac:dyDescent="0.25">
      <c r="B130" s="64" t="str">
        <f>IF('A SAISIE'!B145="","",'A SAISIE'!B145)</f>
        <v/>
      </c>
      <c r="C130" s="79" t="str">
        <f>IF('A SAISIE'!C145="","",'A SAISIE'!C145)</f>
        <v/>
      </c>
      <c r="D130" s="65" t="str">
        <f>IF('A SAISIE'!D145="","",'A SAISIE'!D145)</f>
        <v/>
      </c>
      <c r="E130" s="65" t="str">
        <f>IF('A SAISIE'!E145="","",'A SAISIE'!E145)</f>
        <v/>
      </c>
      <c r="F130" s="79" t="str">
        <f t="shared" si="18"/>
        <v/>
      </c>
      <c r="G130" s="67" t="str">
        <f>IF(E130="","",VLOOKUP(C$22&amp;C$23,'C INDICES'!$A$6:$BP$149,VLOOKUP('A SAISIE'!C$35,'D kataloge'!E:F,2,FALSE),FALSE))</f>
        <v/>
      </c>
      <c r="H130" s="67" t="str">
        <f>IF(E130="","",VLOOKUP(C$22&amp;C$23,'C INDICES'!$A$6:$BP$149,VLOOKUP(E130,'D kataloge'!E:F,2,FALSE),FALSE))</f>
        <v/>
      </c>
      <c r="I130" s="66" t="str">
        <f t="shared" si="17"/>
        <v/>
      </c>
      <c r="J130" s="79" t="str">
        <f t="shared" si="19"/>
        <v/>
      </c>
      <c r="V130" s="101" t="str">
        <f t="shared" si="20"/>
        <v/>
      </c>
      <c r="W130" s="104" t="str">
        <f t="shared" si="21"/>
        <v/>
      </c>
      <c r="X130" s="104" t="str">
        <f t="shared" si="22"/>
        <v/>
      </c>
      <c r="AD130" s="107"/>
      <c r="AE130" s="107"/>
      <c r="CU130" s="89"/>
      <c r="CV130" s="89"/>
      <c r="CW130" s="89"/>
      <c r="CX130" s="89"/>
      <c r="CY130" s="89"/>
      <c r="CZ130" s="89"/>
      <c r="DA130" s="89"/>
      <c r="DB130" s="89"/>
      <c r="DC130" s="89"/>
      <c r="DD130" s="89"/>
      <c r="DE130" s="89"/>
      <c r="DF130" s="89"/>
      <c r="DG130" s="89"/>
      <c r="DH130" s="89"/>
      <c r="DI130" s="89"/>
      <c r="DJ130" s="89"/>
      <c r="DK130" s="89"/>
      <c r="DL130" s="89"/>
      <c r="DM130" s="89"/>
      <c r="DN130" s="89"/>
      <c r="DO130" s="89"/>
      <c r="DP130" s="89"/>
      <c r="DQ130" s="89"/>
      <c r="DR130" s="89"/>
      <c r="DS130" s="89"/>
      <c r="DT130" s="89"/>
    </row>
    <row r="131" spans="2:124" s="63" customFormat="1" x14ac:dyDescent="0.25">
      <c r="B131" s="64" t="str">
        <f>IF('A SAISIE'!B146="","",'A SAISIE'!B146)</f>
        <v/>
      </c>
      <c r="C131" s="79" t="str">
        <f>IF('A SAISIE'!C146="","",'A SAISIE'!C146)</f>
        <v/>
      </c>
      <c r="D131" s="65" t="str">
        <f>IF('A SAISIE'!D146="","",'A SAISIE'!D146)</f>
        <v/>
      </c>
      <c r="E131" s="65" t="str">
        <f>IF('A SAISIE'!E146="","",'A SAISIE'!E146)</f>
        <v/>
      </c>
      <c r="F131" s="79" t="str">
        <f t="shared" si="18"/>
        <v/>
      </c>
      <c r="G131" s="67" t="str">
        <f>IF(E131="","",VLOOKUP(C$22&amp;C$23,'C INDICES'!$A$6:$BP$149,VLOOKUP('A SAISIE'!C$35,'D kataloge'!E:F,2,FALSE),FALSE))</f>
        <v/>
      </c>
      <c r="H131" s="67" t="str">
        <f>IF(E131="","",VLOOKUP(C$22&amp;C$23,'C INDICES'!$A$6:$BP$149,VLOOKUP(E131,'D kataloge'!E:F,2,FALSE),FALSE))</f>
        <v/>
      </c>
      <c r="I131" s="66" t="str">
        <f t="shared" si="17"/>
        <v/>
      </c>
      <c r="J131" s="79" t="str">
        <f t="shared" si="19"/>
        <v/>
      </c>
      <c r="V131" s="101" t="str">
        <f t="shared" si="20"/>
        <v/>
      </c>
      <c r="W131" s="104" t="str">
        <f t="shared" si="21"/>
        <v/>
      </c>
      <c r="X131" s="104" t="str">
        <f t="shared" si="22"/>
        <v/>
      </c>
      <c r="AD131" s="107"/>
      <c r="AE131" s="107"/>
      <c r="CU131" s="89"/>
      <c r="CV131" s="89"/>
      <c r="CW131" s="89"/>
      <c r="CX131" s="89"/>
      <c r="CY131" s="89"/>
      <c r="CZ131" s="89"/>
      <c r="DA131" s="89"/>
      <c r="DB131" s="89"/>
      <c r="DC131" s="89"/>
      <c r="DD131" s="89"/>
      <c r="DE131" s="89"/>
      <c r="DF131" s="89"/>
      <c r="DG131" s="89"/>
      <c r="DH131" s="89"/>
      <c r="DI131" s="89"/>
      <c r="DJ131" s="89"/>
      <c r="DK131" s="89"/>
      <c r="DL131" s="89"/>
      <c r="DM131" s="89"/>
      <c r="DN131" s="89"/>
      <c r="DO131" s="89"/>
      <c r="DP131" s="89"/>
      <c r="DQ131" s="89"/>
      <c r="DR131" s="89"/>
      <c r="DS131" s="89"/>
      <c r="DT131" s="89"/>
    </row>
    <row r="132" spans="2:124" s="63" customFormat="1" x14ac:dyDescent="0.25">
      <c r="B132" s="64" t="str">
        <f>IF('A SAISIE'!B147="","",'A SAISIE'!B147)</f>
        <v/>
      </c>
      <c r="C132" s="79" t="str">
        <f>IF('A SAISIE'!C147="","",'A SAISIE'!C147)</f>
        <v/>
      </c>
      <c r="D132" s="65" t="str">
        <f>IF('A SAISIE'!D147="","",'A SAISIE'!D147)</f>
        <v/>
      </c>
      <c r="E132" s="65" t="str">
        <f>IF('A SAISIE'!E147="","",'A SAISIE'!E147)</f>
        <v/>
      </c>
      <c r="F132" s="79" t="str">
        <f t="shared" si="18"/>
        <v/>
      </c>
      <c r="G132" s="67" t="str">
        <f>IF(E132="","",VLOOKUP(C$22&amp;C$23,'C INDICES'!$A$6:$BP$149,VLOOKUP('A SAISIE'!C$35,'D kataloge'!E:F,2,FALSE),FALSE))</f>
        <v/>
      </c>
      <c r="H132" s="67" t="str">
        <f>IF(E132="","",VLOOKUP(C$22&amp;C$23,'C INDICES'!$A$6:$BP$149,VLOOKUP(E132,'D kataloge'!E:F,2,FALSE),FALSE))</f>
        <v/>
      </c>
      <c r="I132" s="66" t="str">
        <f t="shared" si="17"/>
        <v/>
      </c>
      <c r="J132" s="79" t="str">
        <f t="shared" si="19"/>
        <v/>
      </c>
      <c r="V132" s="101" t="str">
        <f t="shared" si="20"/>
        <v/>
      </c>
      <c r="W132" s="104" t="str">
        <f t="shared" si="21"/>
        <v/>
      </c>
      <c r="X132" s="104" t="str">
        <f t="shared" si="22"/>
        <v/>
      </c>
      <c r="AD132" s="107"/>
      <c r="AE132" s="107"/>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row>
    <row r="133" spans="2:124" s="63" customFormat="1" x14ac:dyDescent="0.25">
      <c r="B133" s="64" t="str">
        <f>IF('A SAISIE'!B148="","",'A SAISIE'!B148)</f>
        <v/>
      </c>
      <c r="C133" s="79" t="str">
        <f>IF('A SAISIE'!C148="","",'A SAISIE'!C148)</f>
        <v/>
      </c>
      <c r="D133" s="65" t="str">
        <f>IF('A SAISIE'!D148="","",'A SAISIE'!D148)</f>
        <v/>
      </c>
      <c r="E133" s="65" t="str">
        <f>IF('A SAISIE'!E148="","",'A SAISIE'!E148)</f>
        <v/>
      </c>
      <c r="F133" s="79" t="str">
        <f t="shared" si="18"/>
        <v/>
      </c>
      <c r="G133" s="67" t="str">
        <f>IF(E133="","",VLOOKUP(C$22&amp;C$23,'C INDICES'!$A$6:$BP$149,VLOOKUP('A SAISIE'!C$35,'D kataloge'!E:F,2,FALSE),FALSE))</f>
        <v/>
      </c>
      <c r="H133" s="67" t="str">
        <f>IF(E133="","",VLOOKUP(C$22&amp;C$23,'C INDICES'!$A$6:$BP$149,VLOOKUP(E133,'D kataloge'!E:F,2,FALSE),FALSE))</f>
        <v/>
      </c>
      <c r="I133" s="66" t="str">
        <f t="shared" si="17"/>
        <v/>
      </c>
      <c r="J133" s="79" t="str">
        <f t="shared" si="19"/>
        <v/>
      </c>
      <c r="V133" s="101" t="str">
        <f t="shared" si="20"/>
        <v/>
      </c>
      <c r="W133" s="104" t="str">
        <f t="shared" si="21"/>
        <v/>
      </c>
      <c r="X133" s="104" t="str">
        <f t="shared" si="22"/>
        <v/>
      </c>
      <c r="AD133" s="107"/>
      <c r="AE133" s="107"/>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row>
    <row r="134" spans="2:124" s="63" customFormat="1" x14ac:dyDescent="0.25">
      <c r="B134" s="64" t="str">
        <f>IF('A SAISIE'!B149="","",'A SAISIE'!B149)</f>
        <v/>
      </c>
      <c r="C134" s="79" t="str">
        <f>IF('A SAISIE'!C149="","",'A SAISIE'!C149)</f>
        <v/>
      </c>
      <c r="D134" s="65" t="str">
        <f>IF('A SAISIE'!D149="","",'A SAISIE'!D149)</f>
        <v/>
      </c>
      <c r="E134" s="65" t="str">
        <f>IF('A SAISIE'!E149="","",'A SAISIE'!E149)</f>
        <v/>
      </c>
      <c r="F134" s="79" t="str">
        <f t="shared" si="18"/>
        <v/>
      </c>
      <c r="G134" s="67" t="str">
        <f>IF(E134="","",VLOOKUP(C$22&amp;C$23,'C INDICES'!$A$6:$BP$149,VLOOKUP('A SAISIE'!C$35,'D kataloge'!E:F,2,FALSE),FALSE))</f>
        <v/>
      </c>
      <c r="H134" s="67" t="str">
        <f>IF(E134="","",VLOOKUP(C$22&amp;C$23,'C INDICES'!$A$6:$BP$149,VLOOKUP(E134,'D kataloge'!E:F,2,FALSE),FALSE))</f>
        <v/>
      </c>
      <c r="I134" s="66" t="str">
        <f t="shared" si="17"/>
        <v/>
      </c>
      <c r="J134" s="79" t="str">
        <f t="shared" si="19"/>
        <v/>
      </c>
      <c r="V134" s="101" t="str">
        <f t="shared" si="20"/>
        <v/>
      </c>
      <c r="W134" s="104" t="str">
        <f t="shared" si="21"/>
        <v/>
      </c>
      <c r="X134" s="104" t="str">
        <f t="shared" si="22"/>
        <v/>
      </c>
      <c r="AD134" s="107"/>
      <c r="AE134" s="107"/>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row>
    <row r="135" spans="2:124" s="63" customFormat="1" x14ac:dyDescent="0.25">
      <c r="B135" s="64" t="str">
        <f>IF('A SAISIE'!B150="","",'A SAISIE'!B150)</f>
        <v/>
      </c>
      <c r="C135" s="79" t="str">
        <f>IF('A SAISIE'!C150="","",'A SAISIE'!C150)</f>
        <v/>
      </c>
      <c r="D135" s="65" t="str">
        <f>IF('A SAISIE'!D150="","",'A SAISIE'!D150)</f>
        <v/>
      </c>
      <c r="E135" s="65" t="str">
        <f>IF('A SAISIE'!E150="","",'A SAISIE'!E150)</f>
        <v/>
      </c>
      <c r="F135" s="79" t="str">
        <f t="shared" si="18"/>
        <v/>
      </c>
      <c r="G135" s="67" t="str">
        <f>IF(E135="","",VLOOKUP(C$22&amp;C$23,'C INDICES'!$A$6:$BP$149,VLOOKUP('A SAISIE'!C$35,'D kataloge'!E:F,2,FALSE),FALSE))</f>
        <v/>
      </c>
      <c r="H135" s="67" t="str">
        <f>IF(E135="","",VLOOKUP(C$22&amp;C$23,'C INDICES'!$A$6:$BP$149,VLOOKUP(E135,'D kataloge'!E:F,2,FALSE),FALSE))</f>
        <v/>
      </c>
      <c r="I135" s="66" t="str">
        <f t="shared" si="17"/>
        <v/>
      </c>
      <c r="J135" s="79" t="str">
        <f t="shared" si="19"/>
        <v/>
      </c>
      <c r="V135" s="101" t="str">
        <f t="shared" si="20"/>
        <v/>
      </c>
      <c r="W135" s="104" t="str">
        <f t="shared" si="21"/>
        <v/>
      </c>
      <c r="X135" s="104" t="str">
        <f t="shared" si="22"/>
        <v/>
      </c>
      <c r="AD135" s="107"/>
      <c r="AE135" s="107"/>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row>
    <row r="136" spans="2:124" s="63" customFormat="1" x14ac:dyDescent="0.25">
      <c r="B136" s="64" t="str">
        <f>IF('A SAISIE'!B151="","",'A SAISIE'!B151)</f>
        <v/>
      </c>
      <c r="C136" s="79" t="str">
        <f>IF('A SAISIE'!C151="","",'A SAISIE'!C151)</f>
        <v/>
      </c>
      <c r="D136" s="65" t="str">
        <f>IF('A SAISIE'!D151="","",'A SAISIE'!D151)</f>
        <v/>
      </c>
      <c r="E136" s="65" t="str">
        <f>IF('A SAISIE'!E151="","",'A SAISIE'!E151)</f>
        <v/>
      </c>
      <c r="F136" s="79" t="str">
        <f t="shared" si="18"/>
        <v/>
      </c>
      <c r="G136" s="67" t="str">
        <f>IF(E136="","",VLOOKUP(C$22&amp;C$23,'C INDICES'!$A$6:$BP$149,VLOOKUP('A SAISIE'!C$35,'D kataloge'!E:F,2,FALSE),FALSE))</f>
        <v/>
      </c>
      <c r="H136" s="67" t="str">
        <f>IF(E136="","",VLOOKUP(C$22&amp;C$23,'C INDICES'!$A$6:$BP$149,VLOOKUP(E136,'D kataloge'!E:F,2,FALSE),FALSE))</f>
        <v/>
      </c>
      <c r="I136" s="66" t="str">
        <f t="shared" si="17"/>
        <v/>
      </c>
      <c r="J136" s="79" t="str">
        <f t="shared" si="19"/>
        <v/>
      </c>
      <c r="V136" s="101" t="str">
        <f t="shared" si="20"/>
        <v/>
      </c>
      <c r="W136" s="104" t="str">
        <f t="shared" si="21"/>
        <v/>
      </c>
      <c r="X136" s="104" t="str">
        <f t="shared" si="22"/>
        <v/>
      </c>
      <c r="AD136" s="107"/>
      <c r="AE136" s="107"/>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row>
    <row r="137" spans="2:124" s="63" customFormat="1" x14ac:dyDescent="0.25">
      <c r="B137" s="64" t="str">
        <f>IF('A SAISIE'!B152="","",'A SAISIE'!B152)</f>
        <v/>
      </c>
      <c r="C137" s="79" t="str">
        <f>IF('A SAISIE'!C152="","",'A SAISIE'!C152)</f>
        <v/>
      </c>
      <c r="D137" s="65" t="str">
        <f>IF('A SAISIE'!D152="","",'A SAISIE'!D152)</f>
        <v/>
      </c>
      <c r="E137" s="65" t="str">
        <f>IF('A SAISIE'!E152="","",'A SAISIE'!E152)</f>
        <v/>
      </c>
      <c r="F137" s="79" t="str">
        <f t="shared" si="18"/>
        <v/>
      </c>
      <c r="G137" s="67" t="str">
        <f>IF(E137="","",VLOOKUP(C$22&amp;C$23,'C INDICES'!$A$6:$BP$149,VLOOKUP('A SAISIE'!C$35,'D kataloge'!E:F,2,FALSE),FALSE))</f>
        <v/>
      </c>
      <c r="H137" s="67" t="str">
        <f>IF(E137="","",VLOOKUP(C$22&amp;C$23,'C INDICES'!$A$6:$BP$149,VLOOKUP(E137,'D kataloge'!E:F,2,FALSE),FALSE))</f>
        <v/>
      </c>
      <c r="I137" s="66" t="str">
        <f t="shared" si="17"/>
        <v/>
      </c>
      <c r="J137" s="79" t="str">
        <f t="shared" si="19"/>
        <v/>
      </c>
      <c r="V137" s="101" t="str">
        <f t="shared" si="20"/>
        <v/>
      </c>
      <c r="W137" s="104" t="str">
        <f t="shared" si="21"/>
        <v/>
      </c>
      <c r="X137" s="104" t="str">
        <f t="shared" si="22"/>
        <v/>
      </c>
      <c r="AD137" s="107"/>
      <c r="AE137" s="107"/>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row>
    <row r="138" spans="2:124" s="63" customFormat="1" x14ac:dyDescent="0.25">
      <c r="B138" s="64" t="str">
        <f>IF('A SAISIE'!B153="","",'A SAISIE'!B153)</f>
        <v/>
      </c>
      <c r="C138" s="79" t="str">
        <f>IF('A SAISIE'!C153="","",'A SAISIE'!C153)</f>
        <v/>
      </c>
      <c r="D138" s="65" t="str">
        <f>IF('A SAISIE'!D153="","",'A SAISIE'!D153)</f>
        <v/>
      </c>
      <c r="E138" s="65" t="str">
        <f>IF('A SAISIE'!E153="","",'A SAISIE'!E153)</f>
        <v/>
      </c>
      <c r="F138" s="79" t="str">
        <f t="shared" si="18"/>
        <v/>
      </c>
      <c r="G138" s="67" t="str">
        <f>IF(E138="","",VLOOKUP(C$22&amp;C$23,'C INDICES'!$A$6:$BP$149,VLOOKUP('A SAISIE'!C$35,'D kataloge'!E:F,2,FALSE),FALSE))</f>
        <v/>
      </c>
      <c r="H138" s="67" t="str">
        <f>IF(E138="","",VLOOKUP(C$22&amp;C$23,'C INDICES'!$A$6:$BP$149,VLOOKUP(E138,'D kataloge'!E:F,2,FALSE),FALSE))</f>
        <v/>
      </c>
      <c r="I138" s="66" t="str">
        <f t="shared" si="17"/>
        <v/>
      </c>
      <c r="J138" s="79" t="str">
        <f t="shared" si="19"/>
        <v/>
      </c>
      <c r="V138" s="101" t="str">
        <f t="shared" si="20"/>
        <v/>
      </c>
      <c r="W138" s="104" t="str">
        <f t="shared" si="21"/>
        <v/>
      </c>
      <c r="X138" s="104" t="str">
        <f t="shared" si="22"/>
        <v/>
      </c>
      <c r="AD138" s="107"/>
      <c r="AE138" s="107"/>
      <c r="CU138" s="89"/>
      <c r="CV138" s="89"/>
      <c r="CW138" s="89"/>
      <c r="CX138" s="89"/>
      <c r="CY138" s="89"/>
      <c r="CZ138" s="89"/>
      <c r="DA138" s="89"/>
      <c r="DB138" s="89"/>
      <c r="DC138" s="89"/>
      <c r="DD138" s="89"/>
      <c r="DE138" s="89"/>
      <c r="DF138" s="89"/>
      <c r="DG138" s="89"/>
      <c r="DH138" s="89"/>
      <c r="DI138" s="89"/>
      <c r="DJ138" s="89"/>
      <c r="DK138" s="89"/>
      <c r="DL138" s="89"/>
      <c r="DM138" s="89"/>
      <c r="DN138" s="89"/>
      <c r="DO138" s="89"/>
      <c r="DP138" s="89"/>
      <c r="DQ138" s="89"/>
      <c r="DR138" s="89"/>
      <c r="DS138" s="89"/>
      <c r="DT138" s="89"/>
    </row>
    <row r="139" spans="2:124" s="63" customFormat="1" x14ac:dyDescent="0.25">
      <c r="B139" s="64" t="str">
        <f>IF('A SAISIE'!B154="","",'A SAISIE'!B154)</f>
        <v/>
      </c>
      <c r="C139" s="79" t="str">
        <f>IF('A SAISIE'!C154="","",'A SAISIE'!C154)</f>
        <v/>
      </c>
      <c r="D139" s="65" t="str">
        <f>IF('A SAISIE'!D154="","",'A SAISIE'!D154)</f>
        <v/>
      </c>
      <c r="E139" s="65" t="str">
        <f>IF('A SAISIE'!E154="","",'A SAISIE'!E154)</f>
        <v/>
      </c>
      <c r="F139" s="79" t="str">
        <f t="shared" si="18"/>
        <v/>
      </c>
      <c r="G139" s="67" t="str">
        <f>IF(E139="","",VLOOKUP(C$22&amp;C$23,'C INDICES'!$A$6:$BP$149,VLOOKUP('A SAISIE'!C$35,'D kataloge'!E:F,2,FALSE),FALSE))</f>
        <v/>
      </c>
      <c r="H139" s="67" t="str">
        <f>IF(E139="","",VLOOKUP(C$22&amp;C$23,'C INDICES'!$A$6:$BP$149,VLOOKUP(E139,'D kataloge'!E:F,2,FALSE),FALSE))</f>
        <v/>
      </c>
      <c r="I139" s="66" t="str">
        <f t="shared" si="17"/>
        <v/>
      </c>
      <c r="J139" s="79" t="str">
        <f t="shared" si="19"/>
        <v/>
      </c>
      <c r="V139" s="101" t="str">
        <f t="shared" si="20"/>
        <v/>
      </c>
      <c r="W139" s="104" t="str">
        <f t="shared" si="21"/>
        <v/>
      </c>
      <c r="X139" s="104" t="str">
        <f t="shared" si="22"/>
        <v/>
      </c>
      <c r="AD139" s="107"/>
      <c r="AE139" s="107"/>
      <c r="CU139" s="89"/>
      <c r="CV139" s="89"/>
      <c r="CW139" s="89"/>
      <c r="CX139" s="89"/>
      <c r="CY139" s="89"/>
      <c r="CZ139" s="89"/>
      <c r="DA139" s="89"/>
      <c r="DB139" s="89"/>
      <c r="DC139" s="89"/>
      <c r="DD139" s="89"/>
      <c r="DE139" s="89"/>
      <c r="DF139" s="89"/>
      <c r="DG139" s="89"/>
      <c r="DH139" s="89"/>
      <c r="DI139" s="89"/>
      <c r="DJ139" s="89"/>
      <c r="DK139" s="89"/>
      <c r="DL139" s="89"/>
      <c r="DM139" s="89"/>
      <c r="DN139" s="89"/>
      <c r="DO139" s="89"/>
      <c r="DP139" s="89"/>
      <c r="DQ139" s="89"/>
      <c r="DR139" s="89"/>
      <c r="DS139" s="89"/>
      <c r="DT139" s="89"/>
    </row>
    <row r="140" spans="2:124" s="63" customFormat="1" x14ac:dyDescent="0.25">
      <c r="B140" s="64" t="str">
        <f>IF('A SAISIE'!B155="","",'A SAISIE'!B155)</f>
        <v/>
      </c>
      <c r="C140" s="79" t="str">
        <f>IF('A SAISIE'!C155="","",'A SAISIE'!C155)</f>
        <v/>
      </c>
      <c r="D140" s="65" t="str">
        <f>IF('A SAISIE'!D155="","",'A SAISIE'!D155)</f>
        <v/>
      </c>
      <c r="E140" s="65" t="str">
        <f>IF('A SAISIE'!E155="","",'A SAISIE'!E155)</f>
        <v/>
      </c>
      <c r="F140" s="79" t="str">
        <f t="shared" si="18"/>
        <v/>
      </c>
      <c r="G140" s="67" t="str">
        <f>IF(E140="","",VLOOKUP(C$22&amp;C$23,'C INDICES'!$A$6:$BP$149,VLOOKUP('A SAISIE'!C$35,'D kataloge'!E:F,2,FALSE),FALSE))</f>
        <v/>
      </c>
      <c r="H140" s="67" t="str">
        <f>IF(E140="","",VLOOKUP(C$22&amp;C$23,'C INDICES'!$A$6:$BP$149,VLOOKUP(E140,'D kataloge'!E:F,2,FALSE),FALSE))</f>
        <v/>
      </c>
      <c r="I140" s="66" t="str">
        <f t="shared" si="17"/>
        <v/>
      </c>
      <c r="J140" s="79" t="str">
        <f t="shared" si="19"/>
        <v/>
      </c>
      <c r="V140" s="101" t="str">
        <f t="shared" si="20"/>
        <v/>
      </c>
      <c r="W140" s="104" t="str">
        <f t="shared" si="21"/>
        <v/>
      </c>
      <c r="X140" s="104" t="str">
        <f t="shared" si="22"/>
        <v/>
      </c>
      <c r="AD140" s="107"/>
      <c r="AE140" s="107"/>
      <c r="CU140" s="89"/>
      <c r="CV140" s="89"/>
      <c r="CW140" s="89"/>
      <c r="CX140" s="89"/>
      <c r="CY140" s="89"/>
      <c r="CZ140" s="89"/>
      <c r="DA140" s="89"/>
      <c r="DB140" s="89"/>
      <c r="DC140" s="89"/>
      <c r="DD140" s="89"/>
      <c r="DE140" s="89"/>
      <c r="DF140" s="89"/>
      <c r="DG140" s="89"/>
      <c r="DH140" s="89"/>
      <c r="DI140" s="89"/>
      <c r="DJ140" s="89"/>
      <c r="DK140" s="89"/>
      <c r="DL140" s="89"/>
      <c r="DM140" s="89"/>
      <c r="DN140" s="89"/>
      <c r="DO140" s="89"/>
      <c r="DP140" s="89"/>
      <c r="DQ140" s="89"/>
      <c r="DR140" s="89"/>
      <c r="DS140" s="89"/>
      <c r="DT140" s="89"/>
    </row>
    <row r="141" spans="2:124" s="63" customFormat="1" x14ac:dyDescent="0.25">
      <c r="B141" s="64" t="str">
        <f>IF('A SAISIE'!B156="","",'A SAISIE'!B156)</f>
        <v/>
      </c>
      <c r="C141" s="79" t="str">
        <f>IF('A SAISIE'!C156="","",'A SAISIE'!C156)</f>
        <v/>
      </c>
      <c r="D141" s="65" t="str">
        <f>IF('A SAISIE'!D156="","",'A SAISIE'!D156)</f>
        <v/>
      </c>
      <c r="E141" s="65" t="str">
        <f>IF('A SAISIE'!E156="","",'A SAISIE'!E156)</f>
        <v/>
      </c>
      <c r="F141" s="79" t="str">
        <f t="shared" si="18"/>
        <v/>
      </c>
      <c r="G141" s="67" t="str">
        <f>IF(E141="","",VLOOKUP(C$22&amp;C$23,'C INDICES'!$A$6:$BP$149,VLOOKUP('A SAISIE'!C$35,'D kataloge'!E:F,2,FALSE),FALSE))</f>
        <v/>
      </c>
      <c r="H141" s="67" t="str">
        <f>IF(E141="","",VLOOKUP(C$22&amp;C$23,'C INDICES'!$A$6:$BP$149,VLOOKUP(E141,'D kataloge'!E:F,2,FALSE),FALSE))</f>
        <v/>
      </c>
      <c r="I141" s="66" t="str">
        <f t="shared" si="17"/>
        <v/>
      </c>
      <c r="J141" s="79" t="str">
        <f t="shared" si="19"/>
        <v/>
      </c>
      <c r="V141" s="101" t="str">
        <f t="shared" si="20"/>
        <v/>
      </c>
      <c r="W141" s="104" t="str">
        <f t="shared" si="21"/>
        <v/>
      </c>
      <c r="X141" s="104" t="str">
        <f t="shared" si="22"/>
        <v/>
      </c>
      <c r="AD141" s="107"/>
      <c r="AE141" s="107"/>
      <c r="CU141" s="89"/>
      <c r="CV141" s="89"/>
      <c r="CW141" s="89"/>
      <c r="CX141" s="89"/>
      <c r="CY141" s="89"/>
      <c r="CZ141" s="89"/>
      <c r="DA141" s="89"/>
      <c r="DB141" s="89"/>
      <c r="DC141" s="89"/>
      <c r="DD141" s="89"/>
      <c r="DE141" s="89"/>
      <c r="DF141" s="89"/>
      <c r="DG141" s="89"/>
      <c r="DH141" s="89"/>
      <c r="DI141" s="89"/>
      <c r="DJ141" s="89"/>
      <c r="DK141" s="89"/>
      <c r="DL141" s="89"/>
      <c r="DM141" s="89"/>
      <c r="DN141" s="89"/>
      <c r="DO141" s="89"/>
      <c r="DP141" s="89"/>
      <c r="DQ141" s="89"/>
      <c r="DR141" s="89"/>
      <c r="DS141" s="89"/>
      <c r="DT141" s="89"/>
    </row>
    <row r="142" spans="2:124" s="63" customFormat="1" x14ac:dyDescent="0.25">
      <c r="B142" s="64" t="str">
        <f>IF('A SAISIE'!B157="","",'A SAISIE'!B157)</f>
        <v/>
      </c>
      <c r="C142" s="79" t="str">
        <f>IF('A SAISIE'!C157="","",'A SAISIE'!C157)</f>
        <v/>
      </c>
      <c r="D142" s="65" t="str">
        <f>IF('A SAISIE'!D157="","",'A SAISIE'!D157)</f>
        <v/>
      </c>
      <c r="E142" s="65" t="str">
        <f>IF('A SAISIE'!E157="","",'A SAISIE'!E157)</f>
        <v/>
      </c>
      <c r="F142" s="79" t="str">
        <f t="shared" si="18"/>
        <v/>
      </c>
      <c r="G142" s="67" t="str">
        <f>IF(E142="","",VLOOKUP(C$22&amp;C$23,'C INDICES'!$A$6:$BP$149,VLOOKUP('A SAISIE'!C$35,'D kataloge'!E:F,2,FALSE),FALSE))</f>
        <v/>
      </c>
      <c r="H142" s="67" t="str">
        <f>IF(E142="","",VLOOKUP(C$22&amp;C$23,'C INDICES'!$A$6:$BP$149,VLOOKUP(E142,'D kataloge'!E:F,2,FALSE),FALSE))</f>
        <v/>
      </c>
      <c r="I142" s="66" t="str">
        <f t="shared" si="17"/>
        <v/>
      </c>
      <c r="J142" s="79" t="str">
        <f t="shared" si="19"/>
        <v/>
      </c>
      <c r="V142" s="101" t="str">
        <f t="shared" si="20"/>
        <v/>
      </c>
      <c r="W142" s="104" t="str">
        <f t="shared" si="21"/>
        <v/>
      </c>
      <c r="X142" s="104" t="str">
        <f t="shared" si="22"/>
        <v/>
      </c>
      <c r="AD142" s="107"/>
      <c r="AE142" s="107"/>
      <c r="CU142" s="89"/>
      <c r="CV142" s="89"/>
      <c r="CW142" s="89"/>
      <c r="CX142" s="89"/>
      <c r="CY142" s="89"/>
      <c r="CZ142" s="89"/>
      <c r="DA142" s="89"/>
      <c r="DB142" s="89"/>
      <c r="DC142" s="89"/>
      <c r="DD142" s="89"/>
      <c r="DE142" s="89"/>
      <c r="DF142" s="89"/>
      <c r="DG142" s="89"/>
      <c r="DH142" s="89"/>
      <c r="DI142" s="89"/>
      <c r="DJ142" s="89"/>
      <c r="DK142" s="89"/>
      <c r="DL142" s="89"/>
      <c r="DM142" s="89"/>
      <c r="DN142" s="89"/>
      <c r="DO142" s="89"/>
      <c r="DP142" s="89"/>
      <c r="DQ142" s="89"/>
      <c r="DR142" s="89"/>
      <c r="DS142" s="89"/>
      <c r="DT142" s="89"/>
    </row>
    <row r="143" spans="2:124" s="63" customFormat="1" x14ac:dyDescent="0.25">
      <c r="B143" s="64" t="str">
        <f>IF('A SAISIE'!B158="","",'A SAISIE'!B158)</f>
        <v/>
      </c>
      <c r="C143" s="79" t="str">
        <f>IF('A SAISIE'!C158="","",'A SAISIE'!C158)</f>
        <v/>
      </c>
      <c r="D143" s="65" t="str">
        <f>IF('A SAISIE'!D158="","",'A SAISIE'!D158)</f>
        <v/>
      </c>
      <c r="E143" s="65" t="str">
        <f>IF('A SAISIE'!E158="","",'A SAISIE'!E158)</f>
        <v/>
      </c>
      <c r="F143" s="79" t="str">
        <f t="shared" si="18"/>
        <v/>
      </c>
      <c r="G143" s="67" t="str">
        <f>IF(E143="","",VLOOKUP(C$22&amp;C$23,'C INDICES'!$A$6:$BP$149,VLOOKUP('A SAISIE'!C$35,'D kataloge'!E:F,2,FALSE),FALSE))</f>
        <v/>
      </c>
      <c r="H143" s="67" t="str">
        <f>IF(E143="","",VLOOKUP(C$22&amp;C$23,'C INDICES'!$A$6:$BP$149,VLOOKUP(E143,'D kataloge'!E:F,2,FALSE),FALSE))</f>
        <v/>
      </c>
      <c r="I143" s="66" t="str">
        <f t="shared" si="17"/>
        <v/>
      </c>
      <c r="J143" s="79" t="str">
        <f t="shared" si="19"/>
        <v/>
      </c>
      <c r="V143" s="101" t="str">
        <f t="shared" si="20"/>
        <v/>
      </c>
      <c r="W143" s="104" t="str">
        <f t="shared" si="21"/>
        <v/>
      </c>
      <c r="X143" s="104" t="str">
        <f t="shared" si="22"/>
        <v/>
      </c>
      <c r="AD143" s="107"/>
      <c r="AE143" s="107"/>
      <c r="CU143" s="89"/>
      <c r="CV143" s="89"/>
      <c r="CW143" s="89"/>
      <c r="CX143" s="89"/>
      <c r="CY143" s="89"/>
      <c r="CZ143" s="89"/>
      <c r="DA143" s="89"/>
      <c r="DB143" s="89"/>
      <c r="DC143" s="89"/>
      <c r="DD143" s="89"/>
      <c r="DE143" s="89"/>
      <c r="DF143" s="89"/>
      <c r="DG143" s="89"/>
      <c r="DH143" s="89"/>
      <c r="DI143" s="89"/>
      <c r="DJ143" s="89"/>
      <c r="DK143" s="89"/>
      <c r="DL143" s="89"/>
      <c r="DM143" s="89"/>
      <c r="DN143" s="89"/>
      <c r="DO143" s="89"/>
      <c r="DP143" s="89"/>
      <c r="DQ143" s="89"/>
      <c r="DR143" s="89"/>
      <c r="DS143" s="89"/>
      <c r="DT143" s="89"/>
    </row>
    <row r="144" spans="2:124" s="63" customFormat="1" x14ac:dyDescent="0.25">
      <c r="B144" s="64" t="str">
        <f>IF('A SAISIE'!B159="","",'A SAISIE'!B159)</f>
        <v/>
      </c>
      <c r="C144" s="79" t="str">
        <f>IF('A SAISIE'!C159="","",'A SAISIE'!C159)</f>
        <v/>
      </c>
      <c r="D144" s="65" t="str">
        <f>IF('A SAISIE'!D159="","",'A SAISIE'!D159)</f>
        <v/>
      </c>
      <c r="E144" s="65" t="str">
        <f>IF('A SAISIE'!E159="","",'A SAISIE'!E159)</f>
        <v/>
      </c>
      <c r="F144" s="79" t="str">
        <f t="shared" si="18"/>
        <v/>
      </c>
      <c r="G144" s="67" t="str">
        <f>IF(E144="","",VLOOKUP(C$22&amp;C$23,'C INDICES'!$A$6:$BP$149,VLOOKUP('A SAISIE'!C$35,'D kataloge'!E:F,2,FALSE),FALSE))</f>
        <v/>
      </c>
      <c r="H144" s="67" t="str">
        <f>IF(E144="","",VLOOKUP(C$22&amp;C$23,'C INDICES'!$A$6:$BP$149,VLOOKUP(E144,'D kataloge'!E:F,2,FALSE),FALSE))</f>
        <v/>
      </c>
      <c r="I144" s="66" t="str">
        <f t="shared" si="17"/>
        <v/>
      </c>
      <c r="J144" s="79" t="str">
        <f t="shared" si="19"/>
        <v/>
      </c>
      <c r="V144" s="101" t="str">
        <f t="shared" si="20"/>
        <v/>
      </c>
      <c r="W144" s="104" t="str">
        <f t="shared" si="21"/>
        <v/>
      </c>
      <c r="X144" s="104" t="str">
        <f t="shared" si="22"/>
        <v/>
      </c>
      <c r="AD144" s="107"/>
      <c r="AE144" s="107"/>
      <c r="CU144" s="89"/>
      <c r="CV144" s="89"/>
      <c r="CW144" s="89"/>
      <c r="CX144" s="89"/>
      <c r="CY144" s="89"/>
      <c r="CZ144" s="89"/>
      <c r="DA144" s="89"/>
      <c r="DB144" s="89"/>
      <c r="DC144" s="89"/>
      <c r="DD144" s="89"/>
      <c r="DE144" s="89"/>
      <c r="DF144" s="89"/>
      <c r="DG144" s="89"/>
      <c r="DH144" s="89"/>
      <c r="DI144" s="89"/>
      <c r="DJ144" s="89"/>
      <c r="DK144" s="89"/>
      <c r="DL144" s="89"/>
      <c r="DM144" s="89"/>
      <c r="DN144" s="89"/>
      <c r="DO144" s="89"/>
      <c r="DP144" s="89"/>
      <c r="DQ144" s="89"/>
      <c r="DR144" s="89"/>
      <c r="DS144" s="89"/>
      <c r="DT144" s="89"/>
    </row>
    <row r="145" spans="2:124" s="63" customFormat="1" x14ac:dyDescent="0.25">
      <c r="B145" s="64" t="str">
        <f>IF('A SAISIE'!B160="","",'A SAISIE'!B160)</f>
        <v/>
      </c>
      <c r="C145" s="79" t="str">
        <f>IF('A SAISIE'!C160="","",'A SAISIE'!C160)</f>
        <v/>
      </c>
      <c r="D145" s="65" t="str">
        <f>IF('A SAISIE'!D160="","",'A SAISIE'!D160)</f>
        <v/>
      </c>
      <c r="E145" s="65" t="str">
        <f>IF('A SAISIE'!E160="","",'A SAISIE'!E160)</f>
        <v/>
      </c>
      <c r="F145" s="79" t="str">
        <f t="shared" si="18"/>
        <v/>
      </c>
      <c r="G145" s="67" t="str">
        <f>IF(E145="","",VLOOKUP(C$22&amp;C$23,'C INDICES'!$A$6:$BP$149,VLOOKUP('A SAISIE'!C$35,'D kataloge'!E:F,2,FALSE),FALSE))</f>
        <v/>
      </c>
      <c r="H145" s="67" t="str">
        <f>IF(E145="","",VLOOKUP(C$22&amp;C$23,'C INDICES'!$A$6:$BP$149,VLOOKUP(E145,'D kataloge'!E:F,2,FALSE),FALSE))</f>
        <v/>
      </c>
      <c r="I145" s="66" t="str">
        <f t="shared" si="17"/>
        <v/>
      </c>
      <c r="J145" s="79" t="str">
        <f t="shared" si="19"/>
        <v/>
      </c>
      <c r="V145" s="101" t="str">
        <f t="shared" si="20"/>
        <v/>
      </c>
      <c r="W145" s="104" t="str">
        <f t="shared" si="21"/>
        <v/>
      </c>
      <c r="X145" s="104" t="str">
        <f t="shared" si="22"/>
        <v/>
      </c>
      <c r="AD145" s="107"/>
      <c r="AE145" s="107"/>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row>
    <row r="146" spans="2:124" s="63" customFormat="1" x14ac:dyDescent="0.25">
      <c r="B146" s="64" t="str">
        <f>IF('A SAISIE'!B161="","",'A SAISIE'!B161)</f>
        <v/>
      </c>
      <c r="C146" s="79" t="str">
        <f>IF('A SAISIE'!C161="","",'A SAISIE'!C161)</f>
        <v/>
      </c>
      <c r="D146" s="65" t="str">
        <f>IF('A SAISIE'!D161="","",'A SAISIE'!D161)</f>
        <v/>
      </c>
      <c r="E146" s="65" t="str">
        <f>IF('A SAISIE'!E161="","",'A SAISIE'!E161)</f>
        <v/>
      </c>
      <c r="F146" s="79" t="str">
        <f t="shared" si="18"/>
        <v/>
      </c>
      <c r="G146" s="67" t="str">
        <f>IF(E146="","",VLOOKUP(C$22&amp;C$23,'C INDICES'!$A$6:$BP$149,VLOOKUP('A SAISIE'!C$35,'D kataloge'!E:F,2,FALSE),FALSE))</f>
        <v/>
      </c>
      <c r="H146" s="67" t="str">
        <f>IF(E146="","",VLOOKUP(C$22&amp;C$23,'C INDICES'!$A$6:$BP$149,VLOOKUP(E146,'D kataloge'!E:F,2,FALSE),FALSE))</f>
        <v/>
      </c>
      <c r="I146" s="66" t="str">
        <f t="shared" si="17"/>
        <v/>
      </c>
      <c r="J146" s="79" t="str">
        <f t="shared" si="19"/>
        <v/>
      </c>
      <c r="V146" s="101" t="str">
        <f t="shared" si="20"/>
        <v/>
      </c>
      <c r="W146" s="104" t="str">
        <f t="shared" si="21"/>
        <v/>
      </c>
      <c r="X146" s="104" t="str">
        <f t="shared" si="22"/>
        <v/>
      </c>
      <c r="AD146" s="107"/>
      <c r="AE146" s="107"/>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row>
    <row r="147" spans="2:124" s="63" customFormat="1" x14ac:dyDescent="0.25">
      <c r="B147" s="64" t="str">
        <f>IF('A SAISIE'!B162="","",'A SAISIE'!B162)</f>
        <v/>
      </c>
      <c r="C147" s="79" t="str">
        <f>IF('A SAISIE'!C162="","",'A SAISIE'!C162)</f>
        <v/>
      </c>
      <c r="D147" s="65" t="str">
        <f>IF('A SAISIE'!D162="","",'A SAISIE'!D162)</f>
        <v/>
      </c>
      <c r="E147" s="65" t="str">
        <f>IF('A SAISIE'!E162="","",'A SAISIE'!E162)</f>
        <v/>
      </c>
      <c r="F147" s="79" t="str">
        <f t="shared" si="18"/>
        <v/>
      </c>
      <c r="G147" s="67" t="str">
        <f>IF(E147="","",VLOOKUP(C$22&amp;C$23,'C INDICES'!$A$6:$BP$149,VLOOKUP('A SAISIE'!C$35,'D kataloge'!E:F,2,FALSE),FALSE))</f>
        <v/>
      </c>
      <c r="H147" s="67" t="str">
        <f>IF(E147="","",VLOOKUP(C$22&amp;C$23,'C INDICES'!$A$6:$BP$149,VLOOKUP(E147,'D kataloge'!E:F,2,FALSE),FALSE))</f>
        <v/>
      </c>
      <c r="I147" s="66" t="str">
        <f t="shared" si="17"/>
        <v/>
      </c>
      <c r="J147" s="79" t="str">
        <f t="shared" si="19"/>
        <v/>
      </c>
      <c r="V147" s="101" t="str">
        <f t="shared" si="20"/>
        <v/>
      </c>
      <c r="W147" s="104" t="str">
        <f t="shared" si="21"/>
        <v/>
      </c>
      <c r="X147" s="104" t="str">
        <f t="shared" si="22"/>
        <v/>
      </c>
      <c r="AD147" s="107"/>
      <c r="AE147" s="107"/>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row>
    <row r="148" spans="2:124" s="63" customFormat="1" x14ac:dyDescent="0.25">
      <c r="B148" s="64" t="str">
        <f>IF('A SAISIE'!B163="","",'A SAISIE'!B163)</f>
        <v/>
      </c>
      <c r="C148" s="79" t="str">
        <f>IF('A SAISIE'!C163="","",'A SAISIE'!C163)</f>
        <v/>
      </c>
      <c r="D148" s="65" t="str">
        <f>IF('A SAISIE'!D163="","",'A SAISIE'!D163)</f>
        <v/>
      </c>
      <c r="E148" s="65" t="str">
        <f>IF('A SAISIE'!E163="","",'A SAISIE'!E163)</f>
        <v/>
      </c>
      <c r="F148" s="79" t="str">
        <f t="shared" si="18"/>
        <v/>
      </c>
      <c r="G148" s="67" t="str">
        <f>IF(E148="","",VLOOKUP(C$22&amp;C$23,'C INDICES'!$A$6:$BP$149,VLOOKUP('A SAISIE'!C$35,'D kataloge'!E:F,2,FALSE),FALSE))</f>
        <v/>
      </c>
      <c r="H148" s="67" t="str">
        <f>IF(E148="","",VLOOKUP(C$22&amp;C$23,'C INDICES'!$A$6:$BP$149,VLOOKUP(E148,'D kataloge'!E:F,2,FALSE),FALSE))</f>
        <v/>
      </c>
      <c r="I148" s="66" t="str">
        <f t="shared" si="17"/>
        <v/>
      </c>
      <c r="J148" s="79" t="str">
        <f t="shared" si="19"/>
        <v/>
      </c>
      <c r="V148" s="101" t="str">
        <f t="shared" si="20"/>
        <v/>
      </c>
      <c r="W148" s="104" t="str">
        <f t="shared" si="21"/>
        <v/>
      </c>
      <c r="X148" s="104" t="str">
        <f t="shared" si="22"/>
        <v/>
      </c>
      <c r="AD148" s="107"/>
      <c r="AE148" s="107"/>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row>
    <row r="149" spans="2:124" s="63" customFormat="1" x14ac:dyDescent="0.25">
      <c r="B149" s="64" t="str">
        <f>IF('A SAISIE'!B164="","",'A SAISIE'!B164)</f>
        <v/>
      </c>
      <c r="C149" s="79" t="str">
        <f>IF('A SAISIE'!C164="","",'A SAISIE'!C164)</f>
        <v/>
      </c>
      <c r="D149" s="65" t="str">
        <f>IF('A SAISIE'!D164="","",'A SAISIE'!D164)</f>
        <v/>
      </c>
      <c r="E149" s="65" t="str">
        <f>IF('A SAISIE'!E164="","",'A SAISIE'!E164)</f>
        <v/>
      </c>
      <c r="F149" s="79" t="str">
        <f t="shared" si="18"/>
        <v/>
      </c>
      <c r="G149" s="67" t="str">
        <f>IF(E149="","",VLOOKUP(C$22&amp;C$23,'C INDICES'!$A$6:$BP$149,VLOOKUP('A SAISIE'!C$35,'D kataloge'!E:F,2,FALSE),FALSE))</f>
        <v/>
      </c>
      <c r="H149" s="67" t="str">
        <f>IF(E149="","",VLOOKUP(C$22&amp;C$23,'C INDICES'!$A$6:$BP$149,VLOOKUP(E149,'D kataloge'!E:F,2,FALSE),FALSE))</f>
        <v/>
      </c>
      <c r="I149" s="66" t="str">
        <f t="shared" si="17"/>
        <v/>
      </c>
      <c r="J149" s="79" t="str">
        <f t="shared" si="19"/>
        <v/>
      </c>
      <c r="V149" s="101" t="str">
        <f t="shared" si="20"/>
        <v/>
      </c>
      <c r="W149" s="104" t="str">
        <f t="shared" si="21"/>
        <v/>
      </c>
      <c r="X149" s="104" t="str">
        <f t="shared" si="22"/>
        <v/>
      </c>
      <c r="AD149" s="107"/>
      <c r="AE149" s="107"/>
      <c r="CU149" s="89"/>
      <c r="CV149" s="89"/>
      <c r="CW149" s="89"/>
      <c r="CX149" s="89"/>
      <c r="CY149" s="89"/>
      <c r="CZ149" s="89"/>
      <c r="DA149" s="89"/>
      <c r="DB149" s="89"/>
      <c r="DC149" s="89"/>
      <c r="DD149" s="89"/>
      <c r="DE149" s="89"/>
      <c r="DF149" s="89"/>
      <c r="DG149" s="89"/>
      <c r="DH149" s="89"/>
      <c r="DI149" s="89"/>
      <c r="DJ149" s="89"/>
      <c r="DK149" s="89"/>
      <c r="DL149" s="89"/>
      <c r="DM149" s="89"/>
      <c r="DN149" s="89"/>
      <c r="DO149" s="89"/>
      <c r="DP149" s="89"/>
      <c r="DQ149" s="89"/>
      <c r="DR149" s="89"/>
      <c r="DS149" s="89"/>
      <c r="DT149" s="89"/>
    </row>
    <row r="150" spans="2:124" s="63" customFormat="1" x14ac:dyDescent="0.25">
      <c r="B150" s="64" t="str">
        <f>IF('A SAISIE'!B165="","",'A SAISIE'!B165)</f>
        <v/>
      </c>
      <c r="C150" s="79" t="str">
        <f>IF('A SAISIE'!C165="","",'A SAISIE'!C165)</f>
        <v/>
      </c>
      <c r="D150" s="65" t="str">
        <f>IF('A SAISIE'!D165="","",'A SAISIE'!D165)</f>
        <v/>
      </c>
      <c r="E150" s="65" t="str">
        <f>IF('A SAISIE'!E165="","",'A SAISIE'!E165)</f>
        <v/>
      </c>
      <c r="F150" s="79" t="str">
        <f t="shared" si="18"/>
        <v/>
      </c>
      <c r="G150" s="67" t="str">
        <f>IF(E150="","",VLOOKUP(C$22&amp;C$23,'C INDICES'!$A$6:$BP$149,VLOOKUP('A SAISIE'!C$35,'D kataloge'!E:F,2,FALSE),FALSE))</f>
        <v/>
      </c>
      <c r="H150" s="67" t="str">
        <f>IF(E150="","",VLOOKUP(C$22&amp;C$23,'C INDICES'!$A$6:$BP$149,VLOOKUP(E150,'D kataloge'!E:F,2,FALSE),FALSE))</f>
        <v/>
      </c>
      <c r="I150" s="66" t="str">
        <f t="shared" si="17"/>
        <v/>
      </c>
      <c r="J150" s="79" t="str">
        <f t="shared" si="19"/>
        <v/>
      </c>
      <c r="V150" s="101" t="str">
        <f t="shared" si="20"/>
        <v/>
      </c>
      <c r="W150" s="104" t="str">
        <f t="shared" si="21"/>
        <v/>
      </c>
      <c r="X150" s="104" t="str">
        <f t="shared" si="22"/>
        <v/>
      </c>
      <c r="AD150" s="107"/>
      <c r="AE150" s="107"/>
      <c r="CU150" s="89"/>
      <c r="CV150" s="89"/>
      <c r="CW150" s="89"/>
      <c r="CX150" s="89"/>
      <c r="CY150" s="89"/>
      <c r="CZ150" s="89"/>
      <c r="DA150" s="89"/>
      <c r="DB150" s="89"/>
      <c r="DC150" s="89"/>
      <c r="DD150" s="89"/>
      <c r="DE150" s="89"/>
      <c r="DF150" s="89"/>
      <c r="DG150" s="89"/>
      <c r="DH150" s="89"/>
      <c r="DI150" s="89"/>
      <c r="DJ150" s="89"/>
      <c r="DK150" s="89"/>
      <c r="DL150" s="89"/>
      <c r="DM150" s="89"/>
      <c r="DN150" s="89"/>
      <c r="DO150" s="89"/>
      <c r="DP150" s="89"/>
      <c r="DQ150" s="89"/>
      <c r="DR150" s="89"/>
      <c r="DS150" s="89"/>
      <c r="DT150" s="89"/>
    </row>
    <row r="151" spans="2:124" s="63" customFormat="1" x14ac:dyDescent="0.25">
      <c r="B151" s="64" t="str">
        <f>IF('A SAISIE'!B166="","",'A SAISIE'!B166)</f>
        <v/>
      </c>
      <c r="C151" s="79" t="str">
        <f>IF('A SAISIE'!C166="","",'A SAISIE'!C166)</f>
        <v/>
      </c>
      <c r="D151" s="65" t="str">
        <f>IF('A SAISIE'!D166="","",'A SAISIE'!D166)</f>
        <v/>
      </c>
      <c r="E151" s="65" t="str">
        <f>IF('A SAISIE'!E166="","",'A SAISIE'!E166)</f>
        <v/>
      </c>
      <c r="F151" s="79" t="str">
        <f t="shared" si="18"/>
        <v/>
      </c>
      <c r="G151" s="67" t="str">
        <f>IF(E151="","",VLOOKUP(C$22&amp;C$23,'C INDICES'!$A$6:$BP$149,VLOOKUP('A SAISIE'!C$35,'D kataloge'!E:F,2,FALSE),FALSE))</f>
        <v/>
      </c>
      <c r="H151" s="67" t="str">
        <f>IF(E151="","",VLOOKUP(C$22&amp;C$23,'C INDICES'!$A$6:$BP$149,VLOOKUP(E151,'D kataloge'!E:F,2,FALSE),FALSE))</f>
        <v/>
      </c>
      <c r="I151" s="66" t="str">
        <f t="shared" si="17"/>
        <v/>
      </c>
      <c r="J151" s="79" t="str">
        <f t="shared" si="19"/>
        <v/>
      </c>
      <c r="V151" s="101" t="str">
        <f t="shared" si="20"/>
        <v/>
      </c>
      <c r="W151" s="104" t="str">
        <f t="shared" si="21"/>
        <v/>
      </c>
      <c r="X151" s="104" t="str">
        <f t="shared" si="22"/>
        <v/>
      </c>
      <c r="AD151" s="107"/>
      <c r="AE151" s="107"/>
      <c r="CU151" s="89"/>
      <c r="CV151" s="89"/>
      <c r="CW151" s="89"/>
      <c r="CX151" s="89"/>
      <c r="CY151" s="89"/>
      <c r="CZ151" s="89"/>
      <c r="DA151" s="89"/>
      <c r="DB151" s="89"/>
      <c r="DC151" s="89"/>
      <c r="DD151" s="89"/>
      <c r="DE151" s="89"/>
      <c r="DF151" s="89"/>
      <c r="DG151" s="89"/>
      <c r="DH151" s="89"/>
      <c r="DI151" s="89"/>
      <c r="DJ151" s="89"/>
      <c r="DK151" s="89"/>
      <c r="DL151" s="89"/>
      <c r="DM151" s="89"/>
      <c r="DN151" s="89"/>
      <c r="DO151" s="89"/>
      <c r="DP151" s="89"/>
      <c r="DQ151" s="89"/>
      <c r="DR151" s="89"/>
      <c r="DS151" s="89"/>
      <c r="DT151" s="89"/>
    </row>
    <row r="152" spans="2:124" s="63" customFormat="1" x14ac:dyDescent="0.25">
      <c r="B152" s="64" t="str">
        <f>IF('A SAISIE'!B167="","",'A SAISIE'!B167)</f>
        <v/>
      </c>
      <c r="C152" s="79" t="str">
        <f>IF('A SAISIE'!C167="","",'A SAISIE'!C167)</f>
        <v/>
      </c>
      <c r="D152" s="65" t="str">
        <f>IF('A SAISIE'!D167="","",'A SAISIE'!D167)</f>
        <v/>
      </c>
      <c r="E152" s="65" t="str">
        <f>IF('A SAISIE'!E167="","",'A SAISIE'!E167)</f>
        <v/>
      </c>
      <c r="F152" s="79" t="str">
        <f t="shared" si="18"/>
        <v/>
      </c>
      <c r="G152" s="67" t="str">
        <f>IF(E152="","",VLOOKUP(C$22&amp;C$23,'C INDICES'!$A$6:$BP$149,VLOOKUP('A SAISIE'!C$35,'D kataloge'!E:F,2,FALSE),FALSE))</f>
        <v/>
      </c>
      <c r="H152" s="67" t="str">
        <f>IF(E152="","",VLOOKUP(C$22&amp;C$23,'C INDICES'!$A$6:$BP$149,VLOOKUP(E152,'D kataloge'!E:F,2,FALSE),FALSE))</f>
        <v/>
      </c>
      <c r="I152" s="66" t="str">
        <f t="shared" si="17"/>
        <v/>
      </c>
      <c r="J152" s="79" t="str">
        <f t="shared" si="19"/>
        <v/>
      </c>
      <c r="V152" s="101" t="str">
        <f t="shared" si="20"/>
        <v/>
      </c>
      <c r="W152" s="104" t="str">
        <f t="shared" si="21"/>
        <v/>
      </c>
      <c r="X152" s="104" t="str">
        <f t="shared" si="22"/>
        <v/>
      </c>
      <c r="AD152" s="107"/>
      <c r="AE152" s="107"/>
      <c r="CU152" s="89"/>
      <c r="CV152" s="89"/>
      <c r="CW152" s="89"/>
      <c r="CX152" s="89"/>
      <c r="CY152" s="89"/>
      <c r="CZ152" s="89"/>
      <c r="DA152" s="89"/>
      <c r="DB152" s="89"/>
      <c r="DC152" s="89"/>
      <c r="DD152" s="89"/>
      <c r="DE152" s="89"/>
      <c r="DF152" s="89"/>
      <c r="DG152" s="89"/>
      <c r="DH152" s="89"/>
      <c r="DI152" s="89"/>
      <c r="DJ152" s="89"/>
      <c r="DK152" s="89"/>
      <c r="DL152" s="89"/>
      <c r="DM152" s="89"/>
      <c r="DN152" s="89"/>
      <c r="DO152" s="89"/>
      <c r="DP152" s="89"/>
      <c r="DQ152" s="89"/>
      <c r="DR152" s="89"/>
      <c r="DS152" s="89"/>
      <c r="DT152" s="89"/>
    </row>
    <row r="153" spans="2:124" s="63" customFormat="1" x14ac:dyDescent="0.25">
      <c r="B153" s="64" t="str">
        <f>IF('A SAISIE'!B168="","",'A SAISIE'!B168)</f>
        <v/>
      </c>
      <c r="C153" s="79" t="str">
        <f>IF('A SAISIE'!C168="","",'A SAISIE'!C168)</f>
        <v/>
      </c>
      <c r="D153" s="65" t="str">
        <f>IF('A SAISIE'!D168="","",'A SAISIE'!D168)</f>
        <v/>
      </c>
      <c r="E153" s="65" t="str">
        <f>IF('A SAISIE'!E168="","",'A SAISIE'!E168)</f>
        <v/>
      </c>
      <c r="F153" s="79" t="str">
        <f t="shared" si="18"/>
        <v/>
      </c>
      <c r="G153" s="67" t="str">
        <f>IF(E153="","",VLOOKUP(C$22&amp;C$23,'C INDICES'!$A$6:$BP$149,VLOOKUP('A SAISIE'!C$35,'D kataloge'!E:F,2,FALSE),FALSE))</f>
        <v/>
      </c>
      <c r="H153" s="67" t="str">
        <f>IF(E153="","",VLOOKUP(C$22&amp;C$23,'C INDICES'!$A$6:$BP$149,VLOOKUP(E153,'D kataloge'!E:F,2,FALSE),FALSE))</f>
        <v/>
      </c>
      <c r="I153" s="66" t="str">
        <f t="shared" si="17"/>
        <v/>
      </c>
      <c r="J153" s="79" t="str">
        <f t="shared" si="19"/>
        <v/>
      </c>
      <c r="V153" s="101" t="str">
        <f t="shared" si="20"/>
        <v/>
      </c>
      <c r="W153" s="104" t="str">
        <f t="shared" si="21"/>
        <v/>
      </c>
      <c r="X153" s="104" t="str">
        <f t="shared" si="22"/>
        <v/>
      </c>
      <c r="AD153" s="107"/>
      <c r="AE153" s="107"/>
      <c r="CU153" s="89"/>
      <c r="CV153" s="89"/>
      <c r="CW153" s="89"/>
      <c r="CX153" s="89"/>
      <c r="CY153" s="89"/>
      <c r="CZ153" s="89"/>
      <c r="DA153" s="89"/>
      <c r="DB153" s="89"/>
      <c r="DC153" s="89"/>
      <c r="DD153" s="89"/>
      <c r="DE153" s="89"/>
      <c r="DF153" s="89"/>
      <c r="DG153" s="89"/>
      <c r="DH153" s="89"/>
      <c r="DI153" s="89"/>
      <c r="DJ153" s="89"/>
      <c r="DK153" s="89"/>
      <c r="DL153" s="89"/>
      <c r="DM153" s="89"/>
      <c r="DN153" s="89"/>
      <c r="DO153" s="89"/>
      <c r="DP153" s="89"/>
      <c r="DQ153" s="89"/>
      <c r="DR153" s="89"/>
      <c r="DS153" s="89"/>
      <c r="DT153" s="89"/>
    </row>
    <row r="154" spans="2:124" s="63" customFormat="1" x14ac:dyDescent="0.25">
      <c r="B154" s="64" t="str">
        <f>IF('A SAISIE'!B169="","",'A SAISIE'!B169)</f>
        <v/>
      </c>
      <c r="C154" s="79" t="str">
        <f>IF('A SAISIE'!C169="","",'A SAISIE'!C169)</f>
        <v/>
      </c>
      <c r="D154" s="65" t="str">
        <f>IF('A SAISIE'!D169="","",'A SAISIE'!D169)</f>
        <v/>
      </c>
      <c r="E154" s="65" t="str">
        <f>IF('A SAISIE'!E169="","",'A SAISIE'!E169)</f>
        <v/>
      </c>
      <c r="F154" s="79" t="str">
        <f t="shared" si="18"/>
        <v/>
      </c>
      <c r="G154" s="67" t="str">
        <f>IF(E154="","",VLOOKUP(C$22&amp;C$23,'C INDICES'!$A$6:$BP$149,VLOOKUP('A SAISIE'!C$35,'D kataloge'!E:F,2,FALSE),FALSE))</f>
        <v/>
      </c>
      <c r="H154" s="67" t="str">
        <f>IF(E154="","",VLOOKUP(C$22&amp;C$23,'C INDICES'!$A$6:$BP$149,VLOOKUP(E154,'D kataloge'!E:F,2,FALSE),FALSE))</f>
        <v/>
      </c>
      <c r="I154" s="66" t="str">
        <f t="shared" si="17"/>
        <v/>
      </c>
      <c r="J154" s="79" t="str">
        <f t="shared" si="19"/>
        <v/>
      </c>
      <c r="V154" s="101" t="str">
        <f t="shared" si="20"/>
        <v/>
      </c>
      <c r="W154" s="104" t="str">
        <f t="shared" si="21"/>
        <v/>
      </c>
      <c r="X154" s="104" t="str">
        <f t="shared" si="22"/>
        <v/>
      </c>
      <c r="AD154" s="107"/>
      <c r="AE154" s="107"/>
      <c r="CU154" s="89"/>
      <c r="CV154" s="89"/>
      <c r="CW154" s="89"/>
      <c r="CX154" s="89"/>
      <c r="CY154" s="89"/>
      <c r="CZ154" s="89"/>
      <c r="DA154" s="89"/>
      <c r="DB154" s="89"/>
      <c r="DC154" s="89"/>
      <c r="DD154" s="89"/>
      <c r="DE154" s="89"/>
      <c r="DF154" s="89"/>
      <c r="DG154" s="89"/>
      <c r="DH154" s="89"/>
      <c r="DI154" s="89"/>
      <c r="DJ154" s="89"/>
      <c r="DK154" s="89"/>
      <c r="DL154" s="89"/>
      <c r="DM154" s="89"/>
      <c r="DN154" s="89"/>
      <c r="DO154" s="89"/>
      <c r="DP154" s="89"/>
      <c r="DQ154" s="89"/>
      <c r="DR154" s="89"/>
      <c r="DS154" s="89"/>
      <c r="DT154" s="89"/>
    </row>
    <row r="155" spans="2:124" s="63" customFormat="1" x14ac:dyDescent="0.25">
      <c r="B155" s="64" t="str">
        <f>IF('A SAISIE'!B170="","",'A SAISIE'!B170)</f>
        <v/>
      </c>
      <c r="C155" s="79" t="str">
        <f>IF('A SAISIE'!C170="","",'A SAISIE'!C170)</f>
        <v/>
      </c>
      <c r="D155" s="65" t="str">
        <f>IF('A SAISIE'!D170="","",'A SAISIE'!D170)</f>
        <v/>
      </c>
      <c r="E155" s="65" t="str">
        <f>IF('A SAISIE'!E170="","",'A SAISIE'!E170)</f>
        <v/>
      </c>
      <c r="F155" s="79" t="str">
        <f t="shared" si="18"/>
        <v/>
      </c>
      <c r="G155" s="67" t="str">
        <f>IF(E155="","",VLOOKUP(C$22&amp;C$23,'C INDICES'!$A$6:$BP$149,VLOOKUP('A SAISIE'!C$35,'D kataloge'!E:F,2,FALSE),FALSE))</f>
        <v/>
      </c>
      <c r="H155" s="67" t="str">
        <f>IF(E155="","",VLOOKUP(C$22&amp;C$23,'C INDICES'!$A$6:$BP$149,VLOOKUP(E155,'D kataloge'!E:F,2,FALSE),FALSE))</f>
        <v/>
      </c>
      <c r="I155" s="66" t="str">
        <f t="shared" si="17"/>
        <v/>
      </c>
      <c r="J155" s="79" t="str">
        <f t="shared" si="19"/>
        <v/>
      </c>
      <c r="V155" s="101" t="str">
        <f t="shared" si="20"/>
        <v/>
      </c>
      <c r="W155" s="104" t="str">
        <f t="shared" si="21"/>
        <v/>
      </c>
      <c r="X155" s="104" t="str">
        <f t="shared" si="22"/>
        <v/>
      </c>
      <c r="AD155" s="107"/>
      <c r="AE155" s="107"/>
      <c r="CU155" s="89"/>
      <c r="CV155" s="89"/>
      <c r="CW155" s="89"/>
      <c r="CX155" s="89"/>
      <c r="CY155" s="89"/>
      <c r="CZ155" s="89"/>
      <c r="DA155" s="89"/>
      <c r="DB155" s="89"/>
      <c r="DC155" s="89"/>
      <c r="DD155" s="89"/>
      <c r="DE155" s="89"/>
      <c r="DF155" s="89"/>
      <c r="DG155" s="89"/>
      <c r="DH155" s="89"/>
      <c r="DI155" s="89"/>
      <c r="DJ155" s="89"/>
      <c r="DK155" s="89"/>
      <c r="DL155" s="89"/>
      <c r="DM155" s="89"/>
      <c r="DN155" s="89"/>
      <c r="DO155" s="89"/>
      <c r="DP155" s="89"/>
      <c r="DQ155" s="89"/>
      <c r="DR155" s="89"/>
      <c r="DS155" s="89"/>
      <c r="DT155" s="89"/>
    </row>
    <row r="156" spans="2:124" s="63" customFormat="1" x14ac:dyDescent="0.25">
      <c r="B156" s="64" t="str">
        <f>IF('A SAISIE'!B171="","",'A SAISIE'!B171)</f>
        <v/>
      </c>
      <c r="C156" s="79" t="str">
        <f>IF('A SAISIE'!C171="","",'A SAISIE'!C171)</f>
        <v/>
      </c>
      <c r="D156" s="65" t="str">
        <f>IF('A SAISIE'!D171="","",'A SAISIE'!D171)</f>
        <v/>
      </c>
      <c r="E156" s="65" t="str">
        <f>IF('A SAISIE'!E171="","",'A SAISIE'!E171)</f>
        <v/>
      </c>
      <c r="F156" s="79" t="str">
        <f t="shared" si="18"/>
        <v/>
      </c>
      <c r="G156" s="67" t="str">
        <f>IF(E156="","",VLOOKUP(C$22&amp;C$23,'C INDICES'!$A$6:$BP$149,VLOOKUP('A SAISIE'!C$35,'D kataloge'!E:F,2,FALSE),FALSE))</f>
        <v/>
      </c>
      <c r="H156" s="67" t="str">
        <f>IF(E156="","",VLOOKUP(C$22&amp;C$23,'C INDICES'!$A$6:$BP$149,VLOOKUP(E156,'D kataloge'!E:F,2,FALSE),FALSE))</f>
        <v/>
      </c>
      <c r="I156" s="66" t="str">
        <f t="shared" si="17"/>
        <v/>
      </c>
      <c r="J156" s="79" t="str">
        <f t="shared" si="19"/>
        <v/>
      </c>
      <c r="V156" s="101" t="str">
        <f t="shared" si="20"/>
        <v/>
      </c>
      <c r="W156" s="104" t="str">
        <f t="shared" si="21"/>
        <v/>
      </c>
      <c r="X156" s="104" t="str">
        <f t="shared" si="22"/>
        <v/>
      </c>
      <c r="AD156" s="107"/>
      <c r="AE156" s="107"/>
      <c r="CU156" s="89"/>
      <c r="CV156" s="89"/>
      <c r="CW156" s="89"/>
      <c r="CX156" s="89"/>
      <c r="CY156" s="89"/>
      <c r="CZ156" s="89"/>
      <c r="DA156" s="89"/>
      <c r="DB156" s="89"/>
      <c r="DC156" s="89"/>
      <c r="DD156" s="89"/>
      <c r="DE156" s="89"/>
      <c r="DF156" s="89"/>
      <c r="DG156" s="89"/>
      <c r="DH156" s="89"/>
      <c r="DI156" s="89"/>
      <c r="DJ156" s="89"/>
      <c r="DK156" s="89"/>
      <c r="DL156" s="89"/>
      <c r="DM156" s="89"/>
      <c r="DN156" s="89"/>
      <c r="DO156" s="89"/>
      <c r="DP156" s="89"/>
      <c r="DQ156" s="89"/>
      <c r="DR156" s="89"/>
      <c r="DS156" s="89"/>
      <c r="DT156" s="89"/>
    </row>
    <row r="157" spans="2:124" s="63" customFormat="1" x14ac:dyDescent="0.25">
      <c r="B157" s="64" t="str">
        <f>IF('A SAISIE'!B172="","",'A SAISIE'!B172)</f>
        <v/>
      </c>
      <c r="C157" s="79" t="str">
        <f>IF('A SAISIE'!C172="","",'A SAISIE'!C172)</f>
        <v/>
      </c>
      <c r="D157" s="65" t="str">
        <f>IF('A SAISIE'!D172="","",'A SAISIE'!D172)</f>
        <v/>
      </c>
      <c r="E157" s="65" t="str">
        <f>IF('A SAISIE'!E172="","",'A SAISIE'!E172)</f>
        <v/>
      </c>
      <c r="F157" s="79" t="str">
        <f t="shared" si="18"/>
        <v/>
      </c>
      <c r="G157" s="67" t="str">
        <f>IF(E157="","",VLOOKUP(C$22&amp;C$23,'C INDICES'!$A$6:$BP$149,VLOOKUP('A SAISIE'!C$35,'D kataloge'!E:F,2,FALSE),FALSE))</f>
        <v/>
      </c>
      <c r="H157" s="67" t="str">
        <f>IF(E157="","",VLOOKUP(C$22&amp;C$23,'C INDICES'!$A$6:$BP$149,VLOOKUP(E157,'D kataloge'!E:F,2,FALSE),FALSE))</f>
        <v/>
      </c>
      <c r="I157" s="66" t="str">
        <f t="shared" si="17"/>
        <v/>
      </c>
      <c r="J157" s="79" t="str">
        <f t="shared" si="19"/>
        <v/>
      </c>
      <c r="V157" s="101" t="str">
        <f t="shared" si="20"/>
        <v/>
      </c>
      <c r="W157" s="104" t="str">
        <f t="shared" si="21"/>
        <v/>
      </c>
      <c r="X157" s="104" t="str">
        <f t="shared" si="22"/>
        <v/>
      </c>
      <c r="AD157" s="107"/>
      <c r="AE157" s="107"/>
      <c r="CU157" s="89"/>
      <c r="CV157" s="89"/>
      <c r="CW157" s="89"/>
      <c r="CX157" s="89"/>
      <c r="CY157" s="89"/>
      <c r="CZ157" s="89"/>
      <c r="DA157" s="89"/>
      <c r="DB157" s="89"/>
      <c r="DC157" s="89"/>
      <c r="DD157" s="89"/>
      <c r="DE157" s="89"/>
      <c r="DF157" s="89"/>
      <c r="DG157" s="89"/>
      <c r="DH157" s="89"/>
      <c r="DI157" s="89"/>
      <c r="DJ157" s="89"/>
      <c r="DK157" s="89"/>
      <c r="DL157" s="89"/>
      <c r="DM157" s="89"/>
      <c r="DN157" s="89"/>
      <c r="DO157" s="89"/>
      <c r="DP157" s="89"/>
      <c r="DQ157" s="89"/>
      <c r="DR157" s="89"/>
      <c r="DS157" s="89"/>
      <c r="DT157" s="89"/>
    </row>
    <row r="158" spans="2:124" s="63" customFormat="1" x14ac:dyDescent="0.25">
      <c r="B158" s="64" t="str">
        <f>IF('A SAISIE'!B173="","",'A SAISIE'!B173)</f>
        <v/>
      </c>
      <c r="C158" s="79" t="str">
        <f>IF('A SAISIE'!C173="","",'A SAISIE'!C173)</f>
        <v/>
      </c>
      <c r="D158" s="65" t="str">
        <f>IF('A SAISIE'!D173="","",'A SAISIE'!D173)</f>
        <v/>
      </c>
      <c r="E158" s="65" t="str">
        <f>IF('A SAISIE'!E173="","",'A SAISIE'!E173)</f>
        <v/>
      </c>
      <c r="F158" s="79" t="str">
        <f t="shared" si="18"/>
        <v/>
      </c>
      <c r="G158" s="67" t="str">
        <f>IF(E158="","",VLOOKUP(C$22&amp;C$23,'C INDICES'!$A$6:$BP$149,VLOOKUP('A SAISIE'!C$35,'D kataloge'!E:F,2,FALSE),FALSE))</f>
        <v/>
      </c>
      <c r="H158" s="67" t="str">
        <f>IF(E158="","",VLOOKUP(C$22&amp;C$23,'C INDICES'!$A$6:$BP$149,VLOOKUP(E158,'D kataloge'!E:F,2,FALSE),FALSE))</f>
        <v/>
      </c>
      <c r="I158" s="66" t="str">
        <f t="shared" si="17"/>
        <v/>
      </c>
      <c r="J158" s="79" t="str">
        <f t="shared" si="19"/>
        <v/>
      </c>
      <c r="V158" s="101" t="str">
        <f t="shared" si="20"/>
        <v/>
      </c>
      <c r="W158" s="104" t="str">
        <f t="shared" si="21"/>
        <v/>
      </c>
      <c r="X158" s="104" t="str">
        <f t="shared" si="22"/>
        <v/>
      </c>
      <c r="AD158" s="107"/>
      <c r="AE158" s="107"/>
      <c r="CU158" s="89"/>
      <c r="CV158" s="89"/>
      <c r="CW158" s="89"/>
      <c r="CX158" s="89"/>
      <c r="CY158" s="89"/>
      <c r="CZ158" s="89"/>
      <c r="DA158" s="89"/>
      <c r="DB158" s="89"/>
      <c r="DC158" s="89"/>
      <c r="DD158" s="89"/>
      <c r="DE158" s="89"/>
      <c r="DF158" s="89"/>
      <c r="DG158" s="89"/>
      <c r="DH158" s="89"/>
      <c r="DI158" s="89"/>
      <c r="DJ158" s="89"/>
      <c r="DK158" s="89"/>
      <c r="DL158" s="89"/>
      <c r="DM158" s="89"/>
      <c r="DN158" s="89"/>
      <c r="DO158" s="89"/>
      <c r="DP158" s="89"/>
      <c r="DQ158" s="89"/>
      <c r="DR158" s="89"/>
      <c r="DS158" s="89"/>
      <c r="DT158" s="89"/>
    </row>
    <row r="159" spans="2:124" s="63" customFormat="1" x14ac:dyDescent="0.25">
      <c r="B159" s="64" t="str">
        <f>IF('A SAISIE'!B174="","",'A SAISIE'!B174)</f>
        <v/>
      </c>
      <c r="C159" s="79" t="str">
        <f>IF('A SAISIE'!C174="","",'A SAISIE'!C174)</f>
        <v/>
      </c>
      <c r="D159" s="65" t="str">
        <f>IF('A SAISIE'!D174="","",'A SAISIE'!D174)</f>
        <v/>
      </c>
      <c r="E159" s="65" t="str">
        <f>IF('A SAISIE'!E174="","",'A SAISIE'!E174)</f>
        <v/>
      </c>
      <c r="F159" s="79" t="str">
        <f t="shared" si="18"/>
        <v/>
      </c>
      <c r="G159" s="67" t="str">
        <f>IF(E159="","",VLOOKUP(C$22&amp;C$23,'C INDICES'!$A$6:$BP$149,VLOOKUP('A SAISIE'!C$35,'D kataloge'!E:F,2,FALSE),FALSE))</f>
        <v/>
      </c>
      <c r="H159" s="67" t="str">
        <f>IF(E159="","",VLOOKUP(C$22&amp;C$23,'C INDICES'!$A$6:$BP$149,VLOOKUP(E159,'D kataloge'!E:F,2,FALSE),FALSE))</f>
        <v/>
      </c>
      <c r="I159" s="66" t="str">
        <f t="shared" si="17"/>
        <v/>
      </c>
      <c r="J159" s="79" t="str">
        <f t="shared" si="19"/>
        <v/>
      </c>
      <c r="V159" s="101" t="str">
        <f t="shared" si="20"/>
        <v/>
      </c>
      <c r="W159" s="104" t="str">
        <f t="shared" si="21"/>
        <v/>
      </c>
      <c r="X159" s="104" t="str">
        <f t="shared" si="22"/>
        <v/>
      </c>
      <c r="AD159" s="107"/>
      <c r="AE159" s="107"/>
      <c r="CU159" s="89"/>
      <c r="CV159" s="89"/>
      <c r="CW159" s="89"/>
      <c r="CX159" s="89"/>
      <c r="CY159" s="89"/>
      <c r="CZ159" s="89"/>
      <c r="DA159" s="89"/>
      <c r="DB159" s="89"/>
      <c r="DC159" s="89"/>
      <c r="DD159" s="89"/>
      <c r="DE159" s="89"/>
      <c r="DF159" s="89"/>
      <c r="DG159" s="89"/>
      <c r="DH159" s="89"/>
      <c r="DI159" s="89"/>
      <c r="DJ159" s="89"/>
      <c r="DK159" s="89"/>
      <c r="DL159" s="89"/>
      <c r="DM159" s="89"/>
      <c r="DN159" s="89"/>
      <c r="DO159" s="89"/>
      <c r="DP159" s="89"/>
      <c r="DQ159" s="89"/>
      <c r="DR159" s="89"/>
      <c r="DS159" s="89"/>
      <c r="DT159" s="89"/>
    </row>
    <row r="160" spans="2:124" s="63" customFormat="1" x14ac:dyDescent="0.25">
      <c r="B160" s="64" t="str">
        <f>IF('A SAISIE'!B175="","",'A SAISIE'!B175)</f>
        <v/>
      </c>
      <c r="C160" s="79" t="str">
        <f>IF('A SAISIE'!C175="","",'A SAISIE'!C175)</f>
        <v/>
      </c>
      <c r="D160" s="65" t="str">
        <f>IF('A SAISIE'!D175="","",'A SAISIE'!D175)</f>
        <v/>
      </c>
      <c r="E160" s="65" t="str">
        <f>IF('A SAISIE'!E175="","",'A SAISIE'!E175)</f>
        <v/>
      </c>
      <c r="F160" s="79" t="str">
        <f t="shared" si="18"/>
        <v/>
      </c>
      <c r="G160" s="67" t="str">
        <f>IF(E160="","",VLOOKUP(C$22&amp;C$23,'C INDICES'!$A$6:$BP$149,VLOOKUP('A SAISIE'!C$35,'D kataloge'!E:F,2,FALSE),FALSE))</f>
        <v/>
      </c>
      <c r="H160" s="67" t="str">
        <f>IF(E160="","",VLOOKUP(C$22&amp;C$23,'C INDICES'!$A$6:$BP$149,VLOOKUP(E160,'D kataloge'!E:F,2,FALSE),FALSE))</f>
        <v/>
      </c>
      <c r="I160" s="66" t="str">
        <f t="shared" si="17"/>
        <v/>
      </c>
      <c r="J160" s="79" t="str">
        <f t="shared" si="19"/>
        <v/>
      </c>
      <c r="V160" s="101" t="str">
        <f t="shared" si="20"/>
        <v/>
      </c>
      <c r="W160" s="104" t="str">
        <f t="shared" si="21"/>
        <v/>
      </c>
      <c r="X160" s="104" t="str">
        <f t="shared" si="22"/>
        <v/>
      </c>
      <c r="AD160" s="107"/>
      <c r="AE160" s="107"/>
      <c r="CU160" s="89"/>
      <c r="CV160" s="89"/>
      <c r="CW160" s="89"/>
      <c r="CX160" s="89"/>
      <c r="CY160" s="89"/>
      <c r="CZ160" s="89"/>
      <c r="DA160" s="89"/>
      <c r="DB160" s="89"/>
      <c r="DC160" s="89"/>
      <c r="DD160" s="89"/>
      <c r="DE160" s="89"/>
      <c r="DF160" s="89"/>
      <c r="DG160" s="89"/>
      <c r="DH160" s="89"/>
      <c r="DI160" s="89"/>
      <c r="DJ160" s="89"/>
      <c r="DK160" s="89"/>
      <c r="DL160" s="89"/>
      <c r="DM160" s="89"/>
      <c r="DN160" s="89"/>
      <c r="DO160" s="89"/>
      <c r="DP160" s="89"/>
      <c r="DQ160" s="89"/>
      <c r="DR160" s="89"/>
      <c r="DS160" s="89"/>
      <c r="DT160" s="89"/>
    </row>
    <row r="161" spans="2:124" s="63" customFormat="1" x14ac:dyDescent="0.25">
      <c r="B161" s="64" t="str">
        <f>IF('A SAISIE'!B176="","",'A SAISIE'!B176)</f>
        <v/>
      </c>
      <c r="C161" s="79" t="str">
        <f>IF('A SAISIE'!C176="","",'A SAISIE'!C176)</f>
        <v/>
      </c>
      <c r="D161" s="65" t="str">
        <f>IF('A SAISIE'!D176="","",'A SAISIE'!D176)</f>
        <v/>
      </c>
      <c r="E161" s="65" t="str">
        <f>IF('A SAISIE'!E176="","",'A SAISIE'!E176)</f>
        <v/>
      </c>
      <c r="F161" s="79" t="str">
        <f t="shared" si="18"/>
        <v/>
      </c>
      <c r="G161" s="67" t="str">
        <f>IF(E161="","",VLOOKUP(C$22&amp;C$23,'C INDICES'!$A$6:$BP$149,VLOOKUP('A SAISIE'!C$35,'D kataloge'!E:F,2,FALSE),FALSE))</f>
        <v/>
      </c>
      <c r="H161" s="67" t="str">
        <f>IF(E161="","",VLOOKUP(C$22&amp;C$23,'C INDICES'!$A$6:$BP$149,VLOOKUP(E161,'D kataloge'!E:F,2,FALSE),FALSE))</f>
        <v/>
      </c>
      <c r="I161" s="66" t="str">
        <f t="shared" si="17"/>
        <v/>
      </c>
      <c r="J161" s="79" t="str">
        <f t="shared" si="19"/>
        <v/>
      </c>
      <c r="V161" s="101" t="str">
        <f t="shared" si="20"/>
        <v/>
      </c>
      <c r="W161" s="104" t="str">
        <f t="shared" si="21"/>
        <v/>
      </c>
      <c r="X161" s="104" t="str">
        <f t="shared" si="22"/>
        <v/>
      </c>
      <c r="AD161" s="107"/>
      <c r="AE161" s="107"/>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row>
    <row r="162" spans="2:124" s="63" customFormat="1" x14ac:dyDescent="0.25">
      <c r="B162" s="64" t="str">
        <f>IF('A SAISIE'!B177="","",'A SAISIE'!B177)</f>
        <v/>
      </c>
      <c r="C162" s="79" t="str">
        <f>IF('A SAISIE'!C177="","",'A SAISIE'!C177)</f>
        <v/>
      </c>
      <c r="D162" s="65" t="str">
        <f>IF('A SAISIE'!D177="","",'A SAISIE'!D177)</f>
        <v/>
      </c>
      <c r="E162" s="65" t="str">
        <f>IF('A SAISIE'!E177="","",'A SAISIE'!E177)</f>
        <v/>
      </c>
      <c r="F162" s="79" t="str">
        <f t="shared" si="18"/>
        <v/>
      </c>
      <c r="G162" s="67" t="str">
        <f>IF(E162="","",VLOOKUP(C$22&amp;C$23,'C INDICES'!$A$6:$BP$149,VLOOKUP('A SAISIE'!C$35,'D kataloge'!E:F,2,FALSE),FALSE))</f>
        <v/>
      </c>
      <c r="H162" s="67" t="str">
        <f>IF(E162="","",VLOOKUP(C$22&amp;C$23,'C INDICES'!$A$6:$BP$149,VLOOKUP(E162,'D kataloge'!E:F,2,FALSE),FALSE))</f>
        <v/>
      </c>
      <c r="I162" s="66" t="str">
        <f t="shared" si="17"/>
        <v/>
      </c>
      <c r="J162" s="79" t="str">
        <f t="shared" si="19"/>
        <v/>
      </c>
      <c r="V162" s="101" t="str">
        <f t="shared" si="20"/>
        <v/>
      </c>
      <c r="W162" s="104" t="str">
        <f t="shared" si="21"/>
        <v/>
      </c>
      <c r="X162" s="104" t="str">
        <f t="shared" si="22"/>
        <v/>
      </c>
      <c r="AD162" s="107"/>
      <c r="AE162" s="107"/>
      <c r="CU162" s="89"/>
      <c r="CV162" s="89"/>
      <c r="CW162" s="89"/>
      <c r="CX162" s="89"/>
      <c r="CY162" s="89"/>
      <c r="CZ162" s="89"/>
      <c r="DA162" s="89"/>
      <c r="DB162" s="89"/>
      <c r="DC162" s="89"/>
      <c r="DD162" s="89"/>
      <c r="DE162" s="89"/>
      <c r="DF162" s="89"/>
      <c r="DG162" s="89"/>
      <c r="DH162" s="89"/>
      <c r="DI162" s="89"/>
      <c r="DJ162" s="89"/>
      <c r="DK162" s="89"/>
      <c r="DL162" s="89"/>
      <c r="DM162" s="89"/>
      <c r="DN162" s="89"/>
      <c r="DO162" s="89"/>
      <c r="DP162" s="89"/>
      <c r="DQ162" s="89"/>
      <c r="DR162" s="89"/>
      <c r="DS162" s="89"/>
      <c r="DT162" s="89"/>
    </row>
    <row r="163" spans="2:124" s="63" customFormat="1" x14ac:dyDescent="0.25">
      <c r="B163" s="64" t="str">
        <f>IF('A SAISIE'!B178="","",'A SAISIE'!B178)</f>
        <v/>
      </c>
      <c r="C163" s="79" t="str">
        <f>IF('A SAISIE'!C178="","",'A SAISIE'!C178)</f>
        <v/>
      </c>
      <c r="D163" s="65" t="str">
        <f>IF('A SAISIE'!D178="","",'A SAISIE'!D178)</f>
        <v/>
      </c>
      <c r="E163" s="65" t="str">
        <f>IF('A SAISIE'!E178="","",'A SAISIE'!E178)</f>
        <v/>
      </c>
      <c r="F163" s="79" t="str">
        <f t="shared" si="18"/>
        <v/>
      </c>
      <c r="G163" s="67" t="str">
        <f>IF(E163="","",VLOOKUP(C$22&amp;C$23,'C INDICES'!$A$6:$BP$149,VLOOKUP('A SAISIE'!C$35,'D kataloge'!E:F,2,FALSE),FALSE))</f>
        <v/>
      </c>
      <c r="H163" s="67" t="str">
        <f>IF(E163="","",VLOOKUP(C$22&amp;C$23,'C INDICES'!$A$6:$BP$149,VLOOKUP(E163,'D kataloge'!E:F,2,FALSE),FALSE))</f>
        <v/>
      </c>
      <c r="I163" s="66" t="str">
        <f t="shared" si="17"/>
        <v/>
      </c>
      <c r="J163" s="79" t="str">
        <f t="shared" si="19"/>
        <v/>
      </c>
      <c r="V163" s="101" t="str">
        <f t="shared" si="20"/>
        <v/>
      </c>
      <c r="W163" s="104" t="str">
        <f t="shared" si="21"/>
        <v/>
      </c>
      <c r="X163" s="104" t="str">
        <f t="shared" si="22"/>
        <v/>
      </c>
      <c r="AD163" s="107"/>
      <c r="AE163" s="107"/>
      <c r="CU163" s="89"/>
      <c r="CV163" s="89"/>
      <c r="CW163" s="89"/>
      <c r="CX163" s="89"/>
      <c r="CY163" s="89"/>
      <c r="CZ163" s="89"/>
      <c r="DA163" s="89"/>
      <c r="DB163" s="89"/>
      <c r="DC163" s="89"/>
      <c r="DD163" s="89"/>
      <c r="DE163" s="89"/>
      <c r="DF163" s="89"/>
      <c r="DG163" s="89"/>
      <c r="DH163" s="89"/>
      <c r="DI163" s="89"/>
      <c r="DJ163" s="89"/>
      <c r="DK163" s="89"/>
      <c r="DL163" s="89"/>
      <c r="DM163" s="89"/>
      <c r="DN163" s="89"/>
      <c r="DO163" s="89"/>
      <c r="DP163" s="89"/>
      <c r="DQ163" s="89"/>
      <c r="DR163" s="89"/>
      <c r="DS163" s="89"/>
      <c r="DT163" s="89"/>
    </row>
    <row r="164" spans="2:124" s="63" customFormat="1" x14ac:dyDescent="0.25">
      <c r="B164" s="64" t="str">
        <f>IF('A SAISIE'!B179="","",'A SAISIE'!B179)</f>
        <v/>
      </c>
      <c r="C164" s="79" t="str">
        <f>IF('A SAISIE'!C179="","",'A SAISIE'!C179)</f>
        <v/>
      </c>
      <c r="D164" s="65" t="str">
        <f>IF('A SAISIE'!D179="","",'A SAISIE'!D179)</f>
        <v/>
      </c>
      <c r="E164" s="65" t="str">
        <f>IF('A SAISIE'!E179="","",'A SAISIE'!E179)</f>
        <v/>
      </c>
      <c r="F164" s="79" t="str">
        <f t="shared" si="18"/>
        <v/>
      </c>
      <c r="G164" s="67" t="str">
        <f>IF(E164="","",VLOOKUP(C$22&amp;C$23,'C INDICES'!$A$6:$BP$149,VLOOKUP('A SAISIE'!C$35,'D kataloge'!E:F,2,FALSE),FALSE))</f>
        <v/>
      </c>
      <c r="H164" s="67" t="str">
        <f>IF(E164="","",VLOOKUP(C$22&amp;C$23,'C INDICES'!$A$6:$BP$149,VLOOKUP(E164,'D kataloge'!E:F,2,FALSE),FALSE))</f>
        <v/>
      </c>
      <c r="I164" s="66" t="str">
        <f t="shared" si="17"/>
        <v/>
      </c>
      <c r="J164" s="79" t="str">
        <f t="shared" si="19"/>
        <v/>
      </c>
      <c r="V164" s="101" t="str">
        <f t="shared" si="20"/>
        <v/>
      </c>
      <c r="W164" s="104" t="str">
        <f t="shared" si="21"/>
        <v/>
      </c>
      <c r="X164" s="104" t="str">
        <f t="shared" si="22"/>
        <v/>
      </c>
      <c r="AD164" s="107"/>
      <c r="AE164" s="107"/>
      <c r="CU164" s="89"/>
      <c r="CV164" s="89"/>
      <c r="CW164" s="89"/>
      <c r="CX164" s="89"/>
      <c r="CY164" s="89"/>
      <c r="CZ164" s="89"/>
      <c r="DA164" s="89"/>
      <c r="DB164" s="89"/>
      <c r="DC164" s="89"/>
      <c r="DD164" s="89"/>
      <c r="DE164" s="89"/>
      <c r="DF164" s="89"/>
      <c r="DG164" s="89"/>
      <c r="DH164" s="89"/>
      <c r="DI164" s="89"/>
      <c r="DJ164" s="89"/>
      <c r="DK164" s="89"/>
      <c r="DL164" s="89"/>
      <c r="DM164" s="89"/>
      <c r="DN164" s="89"/>
      <c r="DO164" s="89"/>
      <c r="DP164" s="89"/>
      <c r="DQ164" s="89"/>
      <c r="DR164" s="89"/>
      <c r="DS164" s="89"/>
      <c r="DT164" s="89"/>
    </row>
    <row r="165" spans="2:124" s="63" customFormat="1" x14ac:dyDescent="0.25">
      <c r="B165" s="64" t="str">
        <f>IF('A SAISIE'!B180="","",'A SAISIE'!B180)</f>
        <v/>
      </c>
      <c r="C165" s="79" t="str">
        <f>IF('A SAISIE'!C180="","",'A SAISIE'!C180)</f>
        <v/>
      </c>
      <c r="D165" s="65" t="str">
        <f>IF('A SAISIE'!D180="","",'A SAISIE'!D180)</f>
        <v/>
      </c>
      <c r="E165" s="65" t="str">
        <f>IF('A SAISIE'!E180="","",'A SAISIE'!E180)</f>
        <v/>
      </c>
      <c r="F165" s="79" t="str">
        <f t="shared" si="18"/>
        <v/>
      </c>
      <c r="G165" s="67" t="str">
        <f>IF(E165="","",VLOOKUP(C$22&amp;C$23,'C INDICES'!$A$6:$BP$149,VLOOKUP('A SAISIE'!C$35,'D kataloge'!E:F,2,FALSE),FALSE))</f>
        <v/>
      </c>
      <c r="H165" s="67" t="str">
        <f>IF(E165="","",VLOOKUP(C$22&amp;C$23,'C INDICES'!$A$6:$BP$149,VLOOKUP(E165,'D kataloge'!E:F,2,FALSE),FALSE))</f>
        <v/>
      </c>
      <c r="I165" s="66" t="str">
        <f t="shared" si="17"/>
        <v/>
      </c>
      <c r="J165" s="79" t="str">
        <f t="shared" si="19"/>
        <v/>
      </c>
      <c r="V165" s="101" t="str">
        <f t="shared" si="20"/>
        <v/>
      </c>
      <c r="W165" s="104" t="str">
        <f t="shared" si="21"/>
        <v/>
      </c>
      <c r="X165" s="104" t="str">
        <f t="shared" si="22"/>
        <v/>
      </c>
      <c r="AD165" s="107"/>
      <c r="AE165" s="107"/>
      <c r="CU165" s="89"/>
      <c r="CV165" s="89"/>
      <c r="CW165" s="89"/>
      <c r="CX165" s="89"/>
      <c r="CY165" s="89"/>
      <c r="CZ165" s="89"/>
      <c r="DA165" s="89"/>
      <c r="DB165" s="89"/>
      <c r="DC165" s="89"/>
      <c r="DD165" s="89"/>
      <c r="DE165" s="89"/>
      <c r="DF165" s="89"/>
      <c r="DG165" s="89"/>
      <c r="DH165" s="89"/>
      <c r="DI165" s="89"/>
      <c r="DJ165" s="89"/>
      <c r="DK165" s="89"/>
      <c r="DL165" s="89"/>
      <c r="DM165" s="89"/>
      <c r="DN165" s="89"/>
      <c r="DO165" s="89"/>
      <c r="DP165" s="89"/>
      <c r="DQ165" s="89"/>
      <c r="DR165" s="89"/>
      <c r="DS165" s="89"/>
      <c r="DT165" s="89"/>
    </row>
    <row r="166" spans="2:124" s="63" customFormat="1" x14ac:dyDescent="0.25">
      <c r="B166" s="64" t="str">
        <f>IF('A SAISIE'!B181="","",'A SAISIE'!B181)</f>
        <v/>
      </c>
      <c r="C166" s="79" t="str">
        <f>IF('A SAISIE'!C181="","",'A SAISIE'!C181)</f>
        <v/>
      </c>
      <c r="D166" s="65" t="str">
        <f>IF('A SAISIE'!D181="","",'A SAISIE'!D181)</f>
        <v/>
      </c>
      <c r="E166" s="65" t="str">
        <f>IF('A SAISIE'!E181="","",'A SAISIE'!E181)</f>
        <v/>
      </c>
      <c r="F166" s="79" t="str">
        <f t="shared" si="18"/>
        <v/>
      </c>
      <c r="G166" s="67" t="str">
        <f>IF(E166="","",VLOOKUP(C$22&amp;C$23,'C INDICES'!$A$6:$BP$149,VLOOKUP('A SAISIE'!C$35,'D kataloge'!E:F,2,FALSE),FALSE))</f>
        <v/>
      </c>
      <c r="H166" s="67" t="str">
        <f>IF(E166="","",VLOOKUP(C$22&amp;C$23,'C INDICES'!$A$6:$BP$149,VLOOKUP(E166,'D kataloge'!E:F,2,FALSE),FALSE))</f>
        <v/>
      </c>
      <c r="I166" s="66" t="str">
        <f t="shared" si="17"/>
        <v/>
      </c>
      <c r="J166" s="79" t="str">
        <f t="shared" si="19"/>
        <v/>
      </c>
      <c r="V166" s="101" t="str">
        <f t="shared" si="20"/>
        <v/>
      </c>
      <c r="W166" s="104" t="str">
        <f t="shared" si="21"/>
        <v/>
      </c>
      <c r="X166" s="104" t="str">
        <f t="shared" si="22"/>
        <v/>
      </c>
      <c r="AD166" s="107"/>
      <c r="AE166" s="107"/>
      <c r="CU166" s="89"/>
      <c r="CV166" s="89"/>
      <c r="CW166" s="89"/>
      <c r="CX166" s="89"/>
      <c r="CY166" s="89"/>
      <c r="CZ166" s="89"/>
      <c r="DA166" s="89"/>
      <c r="DB166" s="89"/>
      <c r="DC166" s="89"/>
      <c r="DD166" s="89"/>
      <c r="DE166" s="89"/>
      <c r="DF166" s="89"/>
      <c r="DG166" s="89"/>
      <c r="DH166" s="89"/>
      <c r="DI166" s="89"/>
      <c r="DJ166" s="89"/>
      <c r="DK166" s="89"/>
      <c r="DL166" s="89"/>
      <c r="DM166" s="89"/>
      <c r="DN166" s="89"/>
      <c r="DO166" s="89"/>
      <c r="DP166" s="89"/>
      <c r="DQ166" s="89"/>
      <c r="DR166" s="89"/>
      <c r="DS166" s="89"/>
      <c r="DT166" s="89"/>
    </row>
    <row r="167" spans="2:124" s="63" customFormat="1" x14ac:dyDescent="0.25">
      <c r="B167" s="64" t="str">
        <f>IF('A SAISIE'!B182="","",'A SAISIE'!B182)</f>
        <v/>
      </c>
      <c r="C167" s="79" t="str">
        <f>IF('A SAISIE'!C182="","",'A SAISIE'!C182)</f>
        <v/>
      </c>
      <c r="D167" s="65" t="str">
        <f>IF('A SAISIE'!D182="","",'A SAISIE'!D182)</f>
        <v/>
      </c>
      <c r="E167" s="65" t="str">
        <f>IF('A SAISIE'!E182="","",'A SAISIE'!E182)</f>
        <v/>
      </c>
      <c r="F167" s="79" t="str">
        <f t="shared" si="18"/>
        <v/>
      </c>
      <c r="G167" s="67" t="str">
        <f>IF(E167="","",VLOOKUP(C$22&amp;C$23,'C INDICES'!$A$6:$BP$149,VLOOKUP('A SAISIE'!C$35,'D kataloge'!E:F,2,FALSE),FALSE))</f>
        <v/>
      </c>
      <c r="H167" s="67" t="str">
        <f>IF(E167="","",VLOOKUP(C$22&amp;C$23,'C INDICES'!$A$6:$BP$149,VLOOKUP(E167,'D kataloge'!E:F,2,FALSE),FALSE))</f>
        <v/>
      </c>
      <c r="I167" s="66" t="str">
        <f t="shared" si="17"/>
        <v/>
      </c>
      <c r="J167" s="79" t="str">
        <f t="shared" si="19"/>
        <v/>
      </c>
      <c r="V167" s="101" t="str">
        <f t="shared" si="20"/>
        <v/>
      </c>
      <c r="W167" s="104" t="str">
        <f t="shared" si="21"/>
        <v/>
      </c>
      <c r="X167" s="104" t="str">
        <f t="shared" si="22"/>
        <v/>
      </c>
      <c r="AD167" s="107"/>
      <c r="AE167" s="107"/>
      <c r="CU167" s="89"/>
      <c r="CV167" s="89"/>
      <c r="CW167" s="89"/>
      <c r="CX167" s="89"/>
      <c r="CY167" s="89"/>
      <c r="CZ167" s="89"/>
      <c r="DA167" s="89"/>
      <c r="DB167" s="89"/>
      <c r="DC167" s="89"/>
      <c r="DD167" s="89"/>
      <c r="DE167" s="89"/>
      <c r="DF167" s="89"/>
      <c r="DG167" s="89"/>
      <c r="DH167" s="89"/>
      <c r="DI167" s="89"/>
      <c r="DJ167" s="89"/>
      <c r="DK167" s="89"/>
      <c r="DL167" s="89"/>
      <c r="DM167" s="89"/>
      <c r="DN167" s="89"/>
      <c r="DO167" s="89"/>
      <c r="DP167" s="89"/>
      <c r="DQ167" s="89"/>
      <c r="DR167" s="89"/>
      <c r="DS167" s="89"/>
      <c r="DT167" s="89"/>
    </row>
    <row r="168" spans="2:124" s="63" customFormat="1" x14ac:dyDescent="0.25">
      <c r="B168" s="64" t="str">
        <f>IF('A SAISIE'!B183="","",'A SAISIE'!B183)</f>
        <v/>
      </c>
      <c r="C168" s="79" t="str">
        <f>IF('A SAISIE'!C183="","",'A SAISIE'!C183)</f>
        <v/>
      </c>
      <c r="D168" s="65" t="str">
        <f>IF('A SAISIE'!D183="","",'A SAISIE'!D183)</f>
        <v/>
      </c>
      <c r="E168" s="65" t="str">
        <f>IF('A SAISIE'!E183="","",'A SAISIE'!E183)</f>
        <v/>
      </c>
      <c r="F168" s="79" t="str">
        <f t="shared" si="18"/>
        <v/>
      </c>
      <c r="G168" s="67" t="str">
        <f>IF(E168="","",VLOOKUP(C$22&amp;C$23,'C INDICES'!$A$6:$BP$149,VLOOKUP('A SAISIE'!C$35,'D kataloge'!E:F,2,FALSE),FALSE))</f>
        <v/>
      </c>
      <c r="H168" s="67" t="str">
        <f>IF(E168="","",VLOOKUP(C$22&amp;C$23,'C INDICES'!$A$6:$BP$149,VLOOKUP(E168,'D kataloge'!E:F,2,FALSE),FALSE))</f>
        <v/>
      </c>
      <c r="I168" s="66" t="str">
        <f t="shared" si="17"/>
        <v/>
      </c>
      <c r="J168" s="79" t="str">
        <f t="shared" si="19"/>
        <v/>
      </c>
      <c r="V168" s="101" t="str">
        <f t="shared" si="20"/>
        <v/>
      </c>
      <c r="W168" s="104" t="str">
        <f t="shared" si="21"/>
        <v/>
      </c>
      <c r="X168" s="104" t="str">
        <f t="shared" si="22"/>
        <v/>
      </c>
      <c r="AD168" s="107"/>
      <c r="AE168" s="107"/>
      <c r="CU168" s="89"/>
      <c r="CV168" s="89"/>
      <c r="CW168" s="89"/>
      <c r="CX168" s="89"/>
      <c r="CY168" s="89"/>
      <c r="CZ168" s="89"/>
      <c r="DA168" s="89"/>
      <c r="DB168" s="89"/>
      <c r="DC168" s="89"/>
      <c r="DD168" s="89"/>
      <c r="DE168" s="89"/>
      <c r="DF168" s="89"/>
      <c r="DG168" s="89"/>
      <c r="DH168" s="89"/>
      <c r="DI168" s="89"/>
      <c r="DJ168" s="89"/>
      <c r="DK168" s="89"/>
      <c r="DL168" s="89"/>
      <c r="DM168" s="89"/>
      <c r="DN168" s="89"/>
      <c r="DO168" s="89"/>
      <c r="DP168" s="89"/>
      <c r="DQ168" s="89"/>
      <c r="DR168" s="89"/>
      <c r="DS168" s="89"/>
      <c r="DT168" s="89"/>
    </row>
    <row r="169" spans="2:124" s="63" customFormat="1" x14ac:dyDescent="0.25">
      <c r="B169" s="64" t="str">
        <f>IF('A SAISIE'!B184="","",'A SAISIE'!B184)</f>
        <v/>
      </c>
      <c r="C169" s="79" t="str">
        <f>IF('A SAISIE'!C184="","",'A SAISIE'!C184)</f>
        <v/>
      </c>
      <c r="D169" s="65" t="str">
        <f>IF('A SAISIE'!D184="","",'A SAISIE'!D184)</f>
        <v/>
      </c>
      <c r="E169" s="65" t="str">
        <f>IF('A SAISIE'!E184="","",'A SAISIE'!E184)</f>
        <v/>
      </c>
      <c r="F169" s="79" t="str">
        <f t="shared" si="18"/>
        <v/>
      </c>
      <c r="G169" s="67" t="str">
        <f>IF(E169="","",VLOOKUP(C$22&amp;C$23,'C INDICES'!$A$6:$BP$149,VLOOKUP('A SAISIE'!C$35,'D kataloge'!E:F,2,FALSE),FALSE))</f>
        <v/>
      </c>
      <c r="H169" s="67" t="str">
        <f>IF(E169="","",VLOOKUP(C$22&amp;C$23,'C INDICES'!$A$6:$BP$149,VLOOKUP(E169,'D kataloge'!E:F,2,FALSE),FALSE))</f>
        <v/>
      </c>
      <c r="I169" s="66" t="str">
        <f t="shared" si="17"/>
        <v/>
      </c>
      <c r="J169" s="79" t="str">
        <f t="shared" si="19"/>
        <v/>
      </c>
      <c r="V169" s="101" t="str">
        <f t="shared" si="20"/>
        <v/>
      </c>
      <c r="W169" s="104" t="str">
        <f t="shared" si="21"/>
        <v/>
      </c>
      <c r="X169" s="104" t="str">
        <f t="shared" si="22"/>
        <v/>
      </c>
      <c r="AD169" s="107"/>
      <c r="AE169" s="107"/>
      <c r="CU169" s="89"/>
      <c r="CV169" s="89"/>
      <c r="CW169" s="89"/>
      <c r="CX169" s="89"/>
      <c r="CY169" s="89"/>
      <c r="CZ169" s="89"/>
      <c r="DA169" s="89"/>
      <c r="DB169" s="89"/>
      <c r="DC169" s="89"/>
      <c r="DD169" s="89"/>
      <c r="DE169" s="89"/>
      <c r="DF169" s="89"/>
      <c r="DG169" s="89"/>
      <c r="DH169" s="89"/>
      <c r="DI169" s="89"/>
      <c r="DJ169" s="89"/>
      <c r="DK169" s="89"/>
      <c r="DL169" s="89"/>
      <c r="DM169" s="89"/>
      <c r="DN169" s="89"/>
      <c r="DO169" s="89"/>
      <c r="DP169" s="89"/>
      <c r="DQ169" s="89"/>
      <c r="DR169" s="89"/>
      <c r="DS169" s="89"/>
      <c r="DT169" s="89"/>
    </row>
    <row r="170" spans="2:124" s="63" customFormat="1" x14ac:dyDescent="0.25">
      <c r="B170" s="64" t="str">
        <f>IF('A SAISIE'!B185="","",'A SAISIE'!B185)</f>
        <v/>
      </c>
      <c r="C170" s="79" t="str">
        <f>IF('A SAISIE'!C185="","",'A SAISIE'!C185)</f>
        <v/>
      </c>
      <c r="D170" s="65" t="str">
        <f>IF('A SAISIE'!D185="","",'A SAISIE'!D185)</f>
        <v/>
      </c>
      <c r="E170" s="65" t="str">
        <f>IF('A SAISIE'!E185="","",'A SAISIE'!E185)</f>
        <v/>
      </c>
      <c r="F170" s="79" t="str">
        <f t="shared" si="18"/>
        <v/>
      </c>
      <c r="G170" s="67" t="str">
        <f>IF(E170="","",VLOOKUP(C$22&amp;C$23,'C INDICES'!$A$6:$BP$149,VLOOKUP('A SAISIE'!C$35,'D kataloge'!E:F,2,FALSE),FALSE))</f>
        <v/>
      </c>
      <c r="H170" s="67" t="str">
        <f>IF(E170="","",VLOOKUP(C$22&amp;C$23,'C INDICES'!$A$6:$BP$149,VLOOKUP(E170,'D kataloge'!E:F,2,FALSE),FALSE))</f>
        <v/>
      </c>
      <c r="I170" s="66" t="str">
        <f t="shared" si="17"/>
        <v/>
      </c>
      <c r="J170" s="79" t="str">
        <f t="shared" si="19"/>
        <v/>
      </c>
      <c r="V170" s="101" t="str">
        <f t="shared" si="20"/>
        <v/>
      </c>
      <c r="W170" s="104" t="str">
        <f t="shared" si="21"/>
        <v/>
      </c>
      <c r="X170" s="104" t="str">
        <f t="shared" si="22"/>
        <v/>
      </c>
      <c r="AD170" s="107"/>
      <c r="AE170" s="107"/>
      <c r="CU170" s="89"/>
      <c r="CV170" s="89"/>
      <c r="CW170" s="89"/>
      <c r="CX170" s="89"/>
      <c r="CY170" s="89"/>
      <c r="CZ170" s="89"/>
      <c r="DA170" s="89"/>
      <c r="DB170" s="89"/>
      <c r="DC170" s="89"/>
      <c r="DD170" s="89"/>
      <c r="DE170" s="89"/>
      <c r="DF170" s="89"/>
      <c r="DG170" s="89"/>
      <c r="DH170" s="89"/>
      <c r="DI170" s="89"/>
      <c r="DJ170" s="89"/>
      <c r="DK170" s="89"/>
      <c r="DL170" s="89"/>
      <c r="DM170" s="89"/>
      <c r="DN170" s="89"/>
      <c r="DO170" s="89"/>
      <c r="DP170" s="89"/>
      <c r="DQ170" s="89"/>
      <c r="DR170" s="89"/>
      <c r="DS170" s="89"/>
      <c r="DT170" s="89"/>
    </row>
    <row r="171" spans="2:124" s="63" customFormat="1" x14ac:dyDescent="0.25">
      <c r="B171" s="64" t="str">
        <f>IF('A SAISIE'!B186="","",'A SAISIE'!B186)</f>
        <v/>
      </c>
      <c r="C171" s="79" t="str">
        <f>IF('A SAISIE'!C186="","",'A SAISIE'!C186)</f>
        <v/>
      </c>
      <c r="D171" s="65" t="str">
        <f>IF('A SAISIE'!D186="","",'A SAISIE'!D186)</f>
        <v/>
      </c>
      <c r="E171" s="65" t="str">
        <f>IF('A SAISIE'!E186="","",'A SAISIE'!E186)</f>
        <v/>
      </c>
      <c r="F171" s="79" t="str">
        <f t="shared" si="18"/>
        <v/>
      </c>
      <c r="G171" s="67" t="str">
        <f>IF(E171="","",VLOOKUP(C$22&amp;C$23,'C INDICES'!$A$6:$BP$149,VLOOKUP('A SAISIE'!C$35,'D kataloge'!E:F,2,FALSE),FALSE))</f>
        <v/>
      </c>
      <c r="H171" s="67" t="str">
        <f>IF(E171="","",VLOOKUP(C$22&amp;C$23,'C INDICES'!$A$6:$BP$149,VLOOKUP(E171,'D kataloge'!E:F,2,FALSE),FALSE))</f>
        <v/>
      </c>
      <c r="I171" s="66" t="str">
        <f t="shared" si="17"/>
        <v/>
      </c>
      <c r="J171" s="79" t="str">
        <f t="shared" si="19"/>
        <v/>
      </c>
      <c r="V171" s="101" t="str">
        <f t="shared" si="20"/>
        <v/>
      </c>
      <c r="W171" s="104" t="str">
        <f t="shared" si="21"/>
        <v/>
      </c>
      <c r="X171" s="104" t="str">
        <f t="shared" si="22"/>
        <v/>
      </c>
      <c r="AD171" s="107"/>
      <c r="AE171" s="107"/>
      <c r="CU171" s="89"/>
      <c r="CV171" s="89"/>
      <c r="CW171" s="89"/>
      <c r="CX171" s="89"/>
      <c r="CY171" s="89"/>
      <c r="CZ171" s="89"/>
      <c r="DA171" s="89"/>
      <c r="DB171" s="89"/>
      <c r="DC171" s="89"/>
      <c r="DD171" s="89"/>
      <c r="DE171" s="89"/>
      <c r="DF171" s="89"/>
      <c r="DG171" s="89"/>
      <c r="DH171" s="89"/>
      <c r="DI171" s="89"/>
      <c r="DJ171" s="89"/>
      <c r="DK171" s="89"/>
      <c r="DL171" s="89"/>
      <c r="DM171" s="89"/>
      <c r="DN171" s="89"/>
      <c r="DO171" s="89"/>
      <c r="DP171" s="89"/>
      <c r="DQ171" s="89"/>
      <c r="DR171" s="89"/>
      <c r="DS171" s="89"/>
      <c r="DT171" s="89"/>
    </row>
    <row r="172" spans="2:124" s="63" customFormat="1" x14ac:dyDescent="0.25">
      <c r="B172" s="64" t="str">
        <f>IF('A SAISIE'!B187="","",'A SAISIE'!B187)</f>
        <v/>
      </c>
      <c r="C172" s="79" t="str">
        <f>IF('A SAISIE'!C187="","",'A SAISIE'!C187)</f>
        <v/>
      </c>
      <c r="D172" s="65" t="str">
        <f>IF('A SAISIE'!D187="","",'A SAISIE'!D187)</f>
        <v/>
      </c>
      <c r="E172" s="65" t="str">
        <f>IF('A SAISIE'!E187="","",'A SAISIE'!E187)</f>
        <v/>
      </c>
      <c r="F172" s="79" t="str">
        <f t="shared" si="18"/>
        <v/>
      </c>
      <c r="G172" s="67" t="str">
        <f>IF(E172="","",VLOOKUP(C$22&amp;C$23,'C INDICES'!$A$6:$BP$149,VLOOKUP('A SAISIE'!C$35,'D kataloge'!E:F,2,FALSE),FALSE))</f>
        <v/>
      </c>
      <c r="H172" s="67" t="str">
        <f>IF(E172="","",VLOOKUP(C$22&amp;C$23,'C INDICES'!$A$6:$BP$149,VLOOKUP(E172,'D kataloge'!E:F,2,FALSE),FALSE))</f>
        <v/>
      </c>
      <c r="I172" s="66" t="str">
        <f t="shared" si="17"/>
        <v/>
      </c>
      <c r="J172" s="79" t="str">
        <f t="shared" si="19"/>
        <v/>
      </c>
      <c r="V172" s="101" t="str">
        <f t="shared" si="20"/>
        <v/>
      </c>
      <c r="W172" s="104" t="str">
        <f t="shared" si="21"/>
        <v/>
      </c>
      <c r="X172" s="104" t="str">
        <f t="shared" si="22"/>
        <v/>
      </c>
      <c r="AD172" s="107"/>
      <c r="AE172" s="107"/>
      <c r="CU172" s="89"/>
      <c r="CV172" s="89"/>
      <c r="CW172" s="89"/>
      <c r="CX172" s="89"/>
      <c r="CY172" s="89"/>
      <c r="CZ172" s="89"/>
      <c r="DA172" s="89"/>
      <c r="DB172" s="89"/>
      <c r="DC172" s="89"/>
      <c r="DD172" s="89"/>
      <c r="DE172" s="89"/>
      <c r="DF172" s="89"/>
      <c r="DG172" s="89"/>
      <c r="DH172" s="89"/>
      <c r="DI172" s="89"/>
      <c r="DJ172" s="89"/>
      <c r="DK172" s="89"/>
      <c r="DL172" s="89"/>
      <c r="DM172" s="89"/>
      <c r="DN172" s="89"/>
      <c r="DO172" s="89"/>
      <c r="DP172" s="89"/>
      <c r="DQ172" s="89"/>
      <c r="DR172" s="89"/>
      <c r="DS172" s="89"/>
      <c r="DT172" s="89"/>
    </row>
    <row r="173" spans="2:124" s="63" customFormat="1" x14ac:dyDescent="0.25">
      <c r="B173" s="64" t="str">
        <f>IF('A SAISIE'!B188="","",'A SAISIE'!B188)</f>
        <v/>
      </c>
      <c r="C173" s="79" t="str">
        <f>IF('A SAISIE'!C188="","",'A SAISIE'!C188)</f>
        <v/>
      </c>
      <c r="D173" s="65" t="str">
        <f>IF('A SAISIE'!D188="","",'A SAISIE'!D188)</f>
        <v/>
      </c>
      <c r="E173" s="65" t="str">
        <f>IF('A SAISIE'!E188="","",'A SAISIE'!E188)</f>
        <v/>
      </c>
      <c r="F173" s="79" t="str">
        <f t="shared" si="18"/>
        <v/>
      </c>
      <c r="G173" s="67" t="str">
        <f>IF(E173="","",VLOOKUP(C$22&amp;C$23,'C INDICES'!$A$6:$BP$149,VLOOKUP('A SAISIE'!C$35,'D kataloge'!E:F,2,FALSE),FALSE))</f>
        <v/>
      </c>
      <c r="H173" s="67" t="str">
        <f>IF(E173="","",VLOOKUP(C$22&amp;C$23,'C INDICES'!$A$6:$BP$149,VLOOKUP(E173,'D kataloge'!E:F,2,FALSE),FALSE))</f>
        <v/>
      </c>
      <c r="I173" s="66" t="str">
        <f t="shared" si="17"/>
        <v/>
      </c>
      <c r="J173" s="79" t="str">
        <f t="shared" si="19"/>
        <v/>
      </c>
      <c r="V173" s="101" t="str">
        <f t="shared" si="20"/>
        <v/>
      </c>
      <c r="W173" s="104" t="str">
        <f t="shared" si="21"/>
        <v/>
      </c>
      <c r="X173" s="104" t="str">
        <f t="shared" si="22"/>
        <v/>
      </c>
      <c r="AD173" s="107"/>
      <c r="AE173" s="107"/>
      <c r="CU173" s="89"/>
      <c r="CV173" s="89"/>
      <c r="CW173" s="89"/>
      <c r="CX173" s="89"/>
      <c r="CY173" s="89"/>
      <c r="CZ173" s="89"/>
      <c r="DA173" s="89"/>
      <c r="DB173" s="89"/>
      <c r="DC173" s="89"/>
      <c r="DD173" s="89"/>
      <c r="DE173" s="89"/>
      <c r="DF173" s="89"/>
      <c r="DG173" s="89"/>
      <c r="DH173" s="89"/>
      <c r="DI173" s="89"/>
      <c r="DJ173" s="89"/>
      <c r="DK173" s="89"/>
      <c r="DL173" s="89"/>
      <c r="DM173" s="89"/>
      <c r="DN173" s="89"/>
      <c r="DO173" s="89"/>
      <c r="DP173" s="89"/>
      <c r="DQ173" s="89"/>
      <c r="DR173" s="89"/>
      <c r="DS173" s="89"/>
      <c r="DT173" s="89"/>
    </row>
    <row r="174" spans="2:124" s="63" customFormat="1" x14ac:dyDescent="0.25">
      <c r="B174" s="64" t="str">
        <f>IF('A SAISIE'!B189="","",'A SAISIE'!B189)</f>
        <v/>
      </c>
      <c r="C174" s="79" t="str">
        <f>IF('A SAISIE'!C189="","",'A SAISIE'!C189)</f>
        <v/>
      </c>
      <c r="D174" s="65" t="str">
        <f>IF('A SAISIE'!D189="","",'A SAISIE'!D189)</f>
        <v/>
      </c>
      <c r="E174" s="65" t="str">
        <f>IF('A SAISIE'!E189="","",'A SAISIE'!E189)</f>
        <v/>
      </c>
      <c r="F174" s="79" t="str">
        <f t="shared" si="18"/>
        <v/>
      </c>
      <c r="G174" s="67" t="str">
        <f>IF(E174="","",VLOOKUP(C$22&amp;C$23,'C INDICES'!$A$6:$BP$149,VLOOKUP('A SAISIE'!C$35,'D kataloge'!E:F,2,FALSE),FALSE))</f>
        <v/>
      </c>
      <c r="H174" s="67" t="str">
        <f>IF(E174="","",VLOOKUP(C$22&amp;C$23,'C INDICES'!$A$6:$BP$149,VLOOKUP(E174,'D kataloge'!E:F,2,FALSE),FALSE))</f>
        <v/>
      </c>
      <c r="I174" s="66" t="str">
        <f t="shared" si="17"/>
        <v/>
      </c>
      <c r="J174" s="79" t="str">
        <f t="shared" si="19"/>
        <v/>
      </c>
      <c r="V174" s="101" t="str">
        <f t="shared" si="20"/>
        <v/>
      </c>
      <c r="W174" s="104" t="str">
        <f t="shared" si="21"/>
        <v/>
      </c>
      <c r="X174" s="104" t="str">
        <f t="shared" si="22"/>
        <v/>
      </c>
      <c r="AD174" s="107"/>
      <c r="AE174" s="107"/>
      <c r="CU174" s="89"/>
      <c r="CV174" s="89"/>
      <c r="CW174" s="89"/>
      <c r="CX174" s="89"/>
      <c r="CY174" s="89"/>
      <c r="CZ174" s="89"/>
      <c r="DA174" s="89"/>
      <c r="DB174" s="89"/>
      <c r="DC174" s="89"/>
      <c r="DD174" s="89"/>
      <c r="DE174" s="89"/>
      <c r="DF174" s="89"/>
      <c r="DG174" s="89"/>
      <c r="DH174" s="89"/>
      <c r="DI174" s="89"/>
      <c r="DJ174" s="89"/>
      <c r="DK174" s="89"/>
      <c r="DL174" s="89"/>
      <c r="DM174" s="89"/>
      <c r="DN174" s="89"/>
      <c r="DO174" s="89"/>
      <c r="DP174" s="89"/>
      <c r="DQ174" s="89"/>
      <c r="DR174" s="89"/>
      <c r="DS174" s="89"/>
      <c r="DT174" s="89"/>
    </row>
    <row r="175" spans="2:124" s="63" customFormat="1" x14ac:dyDescent="0.25">
      <c r="B175" s="64" t="str">
        <f>IF('A SAISIE'!B190="","",'A SAISIE'!B190)</f>
        <v/>
      </c>
      <c r="C175" s="79" t="str">
        <f>IF('A SAISIE'!C190="","",'A SAISIE'!C190)</f>
        <v/>
      </c>
      <c r="D175" s="65" t="str">
        <f>IF('A SAISIE'!D190="","",'A SAISIE'!D190)</f>
        <v/>
      </c>
      <c r="E175" s="65" t="str">
        <f>IF('A SAISIE'!E190="","",'A SAISIE'!E190)</f>
        <v/>
      </c>
      <c r="F175" s="79" t="str">
        <f t="shared" si="18"/>
        <v/>
      </c>
      <c r="G175" s="67" t="str">
        <f>IF(E175="","",VLOOKUP(C$22&amp;C$23,'C INDICES'!$A$6:$BP$149,VLOOKUP('A SAISIE'!C$35,'D kataloge'!E:F,2,FALSE),FALSE))</f>
        <v/>
      </c>
      <c r="H175" s="67" t="str">
        <f>IF(E175="","",VLOOKUP(C$22&amp;C$23,'C INDICES'!$A$6:$BP$149,VLOOKUP(E175,'D kataloge'!E:F,2,FALSE),FALSE))</f>
        <v/>
      </c>
      <c r="I175" s="66" t="str">
        <f t="shared" si="17"/>
        <v/>
      </c>
      <c r="J175" s="79" t="str">
        <f t="shared" si="19"/>
        <v/>
      </c>
      <c r="V175" s="101" t="str">
        <f t="shared" si="20"/>
        <v/>
      </c>
      <c r="W175" s="104" t="str">
        <f t="shared" si="21"/>
        <v/>
      </c>
      <c r="X175" s="104" t="str">
        <f t="shared" si="22"/>
        <v/>
      </c>
      <c r="AD175" s="107"/>
      <c r="AE175" s="107"/>
      <c r="CU175" s="89"/>
      <c r="CV175" s="89"/>
      <c r="CW175" s="89"/>
      <c r="CX175" s="89"/>
      <c r="CY175" s="89"/>
      <c r="CZ175" s="89"/>
      <c r="DA175" s="89"/>
      <c r="DB175" s="89"/>
      <c r="DC175" s="89"/>
      <c r="DD175" s="89"/>
      <c r="DE175" s="89"/>
      <c r="DF175" s="89"/>
      <c r="DG175" s="89"/>
      <c r="DH175" s="89"/>
      <c r="DI175" s="89"/>
      <c r="DJ175" s="89"/>
      <c r="DK175" s="89"/>
      <c r="DL175" s="89"/>
      <c r="DM175" s="89"/>
      <c r="DN175" s="89"/>
      <c r="DO175" s="89"/>
      <c r="DP175" s="89"/>
      <c r="DQ175" s="89"/>
      <c r="DR175" s="89"/>
      <c r="DS175" s="89"/>
      <c r="DT175" s="89"/>
    </row>
    <row r="176" spans="2:124" s="63" customFormat="1" x14ac:dyDescent="0.25">
      <c r="B176" s="64" t="str">
        <f>IF('A SAISIE'!B191="","",'A SAISIE'!B191)</f>
        <v/>
      </c>
      <c r="C176" s="79" t="str">
        <f>IF('A SAISIE'!C191="","",'A SAISIE'!C191)</f>
        <v/>
      </c>
      <c r="D176" s="65" t="str">
        <f>IF('A SAISIE'!D191="","",'A SAISIE'!D191)</f>
        <v/>
      </c>
      <c r="E176" s="65" t="str">
        <f>IF('A SAISIE'!E191="","",'A SAISIE'!E191)</f>
        <v/>
      </c>
      <c r="F176" s="79" t="str">
        <f t="shared" si="18"/>
        <v/>
      </c>
      <c r="G176" s="67" t="str">
        <f>IF(E176="","",VLOOKUP(C$22&amp;C$23,'C INDICES'!$A$6:$BP$149,VLOOKUP('A SAISIE'!C$35,'D kataloge'!E:F,2,FALSE),FALSE))</f>
        <v/>
      </c>
      <c r="H176" s="67" t="str">
        <f>IF(E176="","",VLOOKUP(C$22&amp;C$23,'C INDICES'!$A$6:$BP$149,VLOOKUP(E176,'D kataloge'!E:F,2,FALSE),FALSE))</f>
        <v/>
      </c>
      <c r="I176" s="66" t="str">
        <f t="shared" si="17"/>
        <v/>
      </c>
      <c r="J176" s="79" t="str">
        <f t="shared" si="19"/>
        <v/>
      </c>
      <c r="V176" s="101" t="str">
        <f t="shared" si="20"/>
        <v/>
      </c>
      <c r="W176" s="104" t="str">
        <f t="shared" si="21"/>
        <v/>
      </c>
      <c r="X176" s="104" t="str">
        <f t="shared" si="22"/>
        <v/>
      </c>
      <c r="AD176" s="107"/>
      <c r="AE176" s="107"/>
      <c r="CU176" s="89"/>
      <c r="CV176" s="89"/>
      <c r="CW176" s="89"/>
      <c r="CX176" s="89"/>
      <c r="CY176" s="89"/>
      <c r="CZ176" s="89"/>
      <c r="DA176" s="89"/>
      <c r="DB176" s="89"/>
      <c r="DC176" s="89"/>
      <c r="DD176" s="89"/>
      <c r="DE176" s="89"/>
      <c r="DF176" s="89"/>
      <c r="DG176" s="89"/>
      <c r="DH176" s="89"/>
      <c r="DI176" s="89"/>
      <c r="DJ176" s="89"/>
      <c r="DK176" s="89"/>
      <c r="DL176" s="89"/>
      <c r="DM176" s="89"/>
      <c r="DN176" s="89"/>
      <c r="DO176" s="89"/>
      <c r="DP176" s="89"/>
      <c r="DQ176" s="89"/>
      <c r="DR176" s="89"/>
      <c r="DS176" s="89"/>
      <c r="DT176" s="89"/>
    </row>
    <row r="177" spans="2:124" s="63" customFormat="1" x14ac:dyDescent="0.25">
      <c r="B177" s="64" t="str">
        <f>IF('A SAISIE'!B192="","",'A SAISIE'!B192)</f>
        <v/>
      </c>
      <c r="C177" s="79" t="str">
        <f>IF('A SAISIE'!C192="","",'A SAISIE'!C192)</f>
        <v/>
      </c>
      <c r="D177" s="65" t="str">
        <f>IF('A SAISIE'!D192="","",'A SAISIE'!D192)</f>
        <v/>
      </c>
      <c r="E177" s="65" t="str">
        <f>IF('A SAISIE'!E192="","",'A SAISIE'!E192)</f>
        <v/>
      </c>
      <c r="F177" s="79" t="str">
        <f t="shared" si="18"/>
        <v/>
      </c>
      <c r="G177" s="67" t="str">
        <f>IF(E177="","",VLOOKUP(C$22&amp;C$23,'C INDICES'!$A$6:$BP$149,VLOOKUP('A SAISIE'!C$35,'D kataloge'!E:F,2,FALSE),FALSE))</f>
        <v/>
      </c>
      <c r="H177" s="67" t="str">
        <f>IF(E177="","",VLOOKUP(C$22&amp;C$23,'C INDICES'!$A$6:$BP$149,VLOOKUP(E177,'D kataloge'!E:F,2,FALSE),FALSE))</f>
        <v/>
      </c>
      <c r="I177" s="66" t="str">
        <f t="shared" si="17"/>
        <v/>
      </c>
      <c r="J177" s="79" t="str">
        <f t="shared" si="19"/>
        <v/>
      </c>
      <c r="V177" s="101" t="str">
        <f t="shared" si="20"/>
        <v/>
      </c>
      <c r="W177" s="104" t="str">
        <f t="shared" si="21"/>
        <v/>
      </c>
      <c r="X177" s="104" t="str">
        <f t="shared" si="22"/>
        <v/>
      </c>
      <c r="AD177" s="107"/>
      <c r="AE177" s="107"/>
      <c r="CU177" s="89"/>
      <c r="CV177" s="89"/>
      <c r="CW177" s="89"/>
      <c r="CX177" s="89"/>
      <c r="CY177" s="89"/>
      <c r="CZ177" s="89"/>
      <c r="DA177" s="89"/>
      <c r="DB177" s="89"/>
      <c r="DC177" s="89"/>
      <c r="DD177" s="89"/>
      <c r="DE177" s="89"/>
      <c r="DF177" s="89"/>
      <c r="DG177" s="89"/>
      <c r="DH177" s="89"/>
      <c r="DI177" s="89"/>
      <c r="DJ177" s="89"/>
      <c r="DK177" s="89"/>
      <c r="DL177" s="89"/>
      <c r="DM177" s="89"/>
      <c r="DN177" s="89"/>
      <c r="DO177" s="89"/>
      <c r="DP177" s="89"/>
      <c r="DQ177" s="89"/>
      <c r="DR177" s="89"/>
      <c r="DS177" s="89"/>
      <c r="DT177" s="89"/>
    </row>
    <row r="178" spans="2:124" s="63" customFormat="1" x14ac:dyDescent="0.25">
      <c r="B178" s="64" t="str">
        <f>IF('A SAISIE'!B193="","",'A SAISIE'!B193)</f>
        <v/>
      </c>
      <c r="C178" s="79" t="str">
        <f>IF('A SAISIE'!C193="","",'A SAISIE'!C193)</f>
        <v/>
      </c>
      <c r="D178" s="65" t="str">
        <f>IF('A SAISIE'!D193="","",'A SAISIE'!D193)</f>
        <v/>
      </c>
      <c r="E178" s="65" t="str">
        <f>IF('A SAISIE'!E193="","",'A SAISIE'!E193)</f>
        <v/>
      </c>
      <c r="F178" s="79" t="str">
        <f t="shared" si="18"/>
        <v/>
      </c>
      <c r="G178" s="67" t="str">
        <f>IF(E178="","",VLOOKUP(C$22&amp;C$23,'C INDICES'!$A$6:$BP$149,VLOOKUP('A SAISIE'!C$35,'D kataloge'!E:F,2,FALSE),FALSE))</f>
        <v/>
      </c>
      <c r="H178" s="67" t="str">
        <f>IF(E178="","",VLOOKUP(C$22&amp;C$23,'C INDICES'!$A$6:$BP$149,VLOOKUP(E178,'D kataloge'!E:F,2,FALSE),FALSE))</f>
        <v/>
      </c>
      <c r="I178" s="66" t="str">
        <f t="shared" ref="I178:I233" si="23">IF(H178="","",(H178-G178)/G178)</f>
        <v/>
      </c>
      <c r="J178" s="79" t="str">
        <f t="shared" si="19"/>
        <v/>
      </c>
      <c r="V178" s="101" t="str">
        <f t="shared" si="20"/>
        <v/>
      </c>
      <c r="W178" s="104" t="str">
        <f t="shared" si="21"/>
        <v/>
      </c>
      <c r="X178" s="104" t="str">
        <f t="shared" si="22"/>
        <v/>
      </c>
      <c r="AD178" s="107"/>
      <c r="AE178" s="107"/>
      <c r="CU178" s="89"/>
      <c r="CV178" s="89"/>
      <c r="CW178" s="89"/>
      <c r="CX178" s="89"/>
      <c r="CY178" s="89"/>
      <c r="CZ178" s="89"/>
      <c r="DA178" s="89"/>
      <c r="DB178" s="89"/>
      <c r="DC178" s="89"/>
      <c r="DD178" s="89"/>
      <c r="DE178" s="89"/>
      <c r="DF178" s="89"/>
      <c r="DG178" s="89"/>
      <c r="DH178" s="89"/>
      <c r="DI178" s="89"/>
      <c r="DJ178" s="89"/>
      <c r="DK178" s="89"/>
      <c r="DL178" s="89"/>
      <c r="DM178" s="89"/>
      <c r="DN178" s="89"/>
      <c r="DO178" s="89"/>
      <c r="DP178" s="89"/>
      <c r="DQ178" s="89"/>
      <c r="DR178" s="89"/>
      <c r="DS178" s="89"/>
      <c r="DT178" s="89"/>
    </row>
    <row r="179" spans="2:124" s="63" customFormat="1" x14ac:dyDescent="0.25">
      <c r="B179" s="64" t="str">
        <f>IF('A SAISIE'!B194="","",'A SAISIE'!B194)</f>
        <v/>
      </c>
      <c r="C179" s="79" t="str">
        <f>IF('A SAISIE'!C194="","",'A SAISIE'!C194)</f>
        <v/>
      </c>
      <c r="D179" s="65" t="str">
        <f>IF('A SAISIE'!D194="","",'A SAISIE'!D194)</f>
        <v/>
      </c>
      <c r="E179" s="65" t="str">
        <f>IF('A SAISIE'!E194="","",'A SAISIE'!E194)</f>
        <v/>
      </c>
      <c r="F179" s="79" t="str">
        <f t="shared" ref="F179:F233" si="24">IF(C179="","",C179/H179*G179)</f>
        <v/>
      </c>
      <c r="G179" s="67" t="str">
        <f>IF(E179="","",VLOOKUP(C$22&amp;C$23,'C INDICES'!$A$6:$BP$149,VLOOKUP('A SAISIE'!C$35,'D kataloge'!E:F,2,FALSE),FALSE))</f>
        <v/>
      </c>
      <c r="H179" s="67" t="str">
        <f>IF(E179="","",VLOOKUP(C$22&amp;C$23,'C INDICES'!$A$6:$BP$149,VLOOKUP(E179,'D kataloge'!E:F,2,FALSE),FALSE))</f>
        <v/>
      </c>
      <c r="I179" s="66" t="str">
        <f t="shared" si="23"/>
        <v/>
      </c>
      <c r="J179" s="79" t="str">
        <f t="shared" ref="J179:J233" si="25">IF(I179="","",I179*F179)</f>
        <v/>
      </c>
      <c r="V179" s="101" t="str">
        <f t="shared" ref="V179:V233" si="26">IF(E179="","",DATE(YEAR(D179),IF(LEFT(E179,1)="1",4,10),1))</f>
        <v/>
      </c>
      <c r="W179" s="104" t="str">
        <f t="shared" ref="W179:W233" si="27">IF(C179="","",C179)</f>
        <v/>
      </c>
      <c r="X179" s="104" t="str">
        <f t="shared" ref="X179:X233" si="28">IF(J179="","",J179)</f>
        <v/>
      </c>
      <c r="AD179" s="107"/>
      <c r="AE179" s="107"/>
      <c r="CU179" s="89"/>
      <c r="CV179" s="89"/>
      <c r="CW179" s="89"/>
      <c r="CX179" s="89"/>
      <c r="CY179" s="89"/>
      <c r="CZ179" s="89"/>
      <c r="DA179" s="89"/>
      <c r="DB179" s="89"/>
      <c r="DC179" s="89"/>
      <c r="DD179" s="89"/>
      <c r="DE179" s="89"/>
      <c r="DF179" s="89"/>
      <c r="DG179" s="89"/>
      <c r="DH179" s="89"/>
      <c r="DI179" s="89"/>
      <c r="DJ179" s="89"/>
      <c r="DK179" s="89"/>
      <c r="DL179" s="89"/>
      <c r="DM179" s="89"/>
      <c r="DN179" s="89"/>
      <c r="DO179" s="89"/>
      <c r="DP179" s="89"/>
      <c r="DQ179" s="89"/>
      <c r="DR179" s="89"/>
      <c r="DS179" s="89"/>
      <c r="DT179" s="89"/>
    </row>
    <row r="180" spans="2:124" s="63" customFormat="1" x14ac:dyDescent="0.25">
      <c r="B180" s="64" t="str">
        <f>IF('A SAISIE'!B195="","",'A SAISIE'!B195)</f>
        <v/>
      </c>
      <c r="C180" s="79" t="str">
        <f>IF('A SAISIE'!C195="","",'A SAISIE'!C195)</f>
        <v/>
      </c>
      <c r="D180" s="65" t="str">
        <f>IF('A SAISIE'!D195="","",'A SAISIE'!D195)</f>
        <v/>
      </c>
      <c r="E180" s="65" t="str">
        <f>IF('A SAISIE'!E195="","",'A SAISIE'!E195)</f>
        <v/>
      </c>
      <c r="F180" s="79" t="str">
        <f t="shared" si="24"/>
        <v/>
      </c>
      <c r="G180" s="67" t="str">
        <f>IF(E180="","",VLOOKUP(C$22&amp;C$23,'C INDICES'!$A$6:$BP$149,VLOOKUP('A SAISIE'!C$35,'D kataloge'!E:F,2,FALSE),FALSE))</f>
        <v/>
      </c>
      <c r="H180" s="67" t="str">
        <f>IF(E180="","",VLOOKUP(C$22&amp;C$23,'C INDICES'!$A$6:$BP$149,VLOOKUP(E180,'D kataloge'!E:F,2,FALSE),FALSE))</f>
        <v/>
      </c>
      <c r="I180" s="66" t="str">
        <f t="shared" si="23"/>
        <v/>
      </c>
      <c r="J180" s="79" t="str">
        <f t="shared" si="25"/>
        <v/>
      </c>
      <c r="V180" s="101" t="str">
        <f t="shared" si="26"/>
        <v/>
      </c>
      <c r="W180" s="104" t="str">
        <f t="shared" si="27"/>
        <v/>
      </c>
      <c r="X180" s="104" t="str">
        <f t="shared" si="28"/>
        <v/>
      </c>
      <c r="AD180" s="107"/>
      <c r="AE180" s="107"/>
      <c r="CU180" s="89"/>
      <c r="CV180" s="89"/>
      <c r="CW180" s="89"/>
      <c r="CX180" s="89"/>
      <c r="CY180" s="89"/>
      <c r="CZ180" s="89"/>
      <c r="DA180" s="89"/>
      <c r="DB180" s="89"/>
      <c r="DC180" s="89"/>
      <c r="DD180" s="89"/>
      <c r="DE180" s="89"/>
      <c r="DF180" s="89"/>
      <c r="DG180" s="89"/>
      <c r="DH180" s="89"/>
      <c r="DI180" s="89"/>
      <c r="DJ180" s="89"/>
      <c r="DK180" s="89"/>
      <c r="DL180" s="89"/>
      <c r="DM180" s="89"/>
      <c r="DN180" s="89"/>
      <c r="DO180" s="89"/>
      <c r="DP180" s="89"/>
      <c r="DQ180" s="89"/>
      <c r="DR180" s="89"/>
      <c r="DS180" s="89"/>
      <c r="DT180" s="89"/>
    </row>
    <row r="181" spans="2:124" s="63" customFormat="1" x14ac:dyDescent="0.25">
      <c r="B181" s="64" t="str">
        <f>IF('A SAISIE'!B196="","",'A SAISIE'!B196)</f>
        <v/>
      </c>
      <c r="C181" s="79" t="str">
        <f>IF('A SAISIE'!C196="","",'A SAISIE'!C196)</f>
        <v/>
      </c>
      <c r="D181" s="65" t="str">
        <f>IF('A SAISIE'!D196="","",'A SAISIE'!D196)</f>
        <v/>
      </c>
      <c r="E181" s="65" t="str">
        <f>IF('A SAISIE'!E196="","",'A SAISIE'!E196)</f>
        <v/>
      </c>
      <c r="F181" s="79" t="str">
        <f t="shared" si="24"/>
        <v/>
      </c>
      <c r="G181" s="67" t="str">
        <f>IF(E181="","",VLOOKUP(C$22&amp;C$23,'C INDICES'!$A$6:$BP$149,VLOOKUP('A SAISIE'!C$35,'D kataloge'!E:F,2,FALSE),FALSE))</f>
        <v/>
      </c>
      <c r="H181" s="67" t="str">
        <f>IF(E181="","",VLOOKUP(C$22&amp;C$23,'C INDICES'!$A$6:$BP$149,VLOOKUP(E181,'D kataloge'!E:F,2,FALSE),FALSE))</f>
        <v/>
      </c>
      <c r="I181" s="66" t="str">
        <f t="shared" si="23"/>
        <v/>
      </c>
      <c r="J181" s="79" t="str">
        <f t="shared" si="25"/>
        <v/>
      </c>
      <c r="V181" s="101" t="str">
        <f t="shared" si="26"/>
        <v/>
      </c>
      <c r="W181" s="104" t="str">
        <f t="shared" si="27"/>
        <v/>
      </c>
      <c r="X181" s="104" t="str">
        <f t="shared" si="28"/>
        <v/>
      </c>
      <c r="AD181" s="107"/>
      <c r="AE181" s="107"/>
      <c r="CU181" s="89"/>
      <c r="CV181" s="89"/>
      <c r="CW181" s="89"/>
      <c r="CX181" s="89"/>
      <c r="CY181" s="89"/>
      <c r="CZ181" s="89"/>
      <c r="DA181" s="89"/>
      <c r="DB181" s="89"/>
      <c r="DC181" s="89"/>
      <c r="DD181" s="89"/>
      <c r="DE181" s="89"/>
      <c r="DF181" s="89"/>
      <c r="DG181" s="89"/>
      <c r="DH181" s="89"/>
      <c r="DI181" s="89"/>
      <c r="DJ181" s="89"/>
      <c r="DK181" s="89"/>
      <c r="DL181" s="89"/>
      <c r="DM181" s="89"/>
      <c r="DN181" s="89"/>
      <c r="DO181" s="89"/>
      <c r="DP181" s="89"/>
      <c r="DQ181" s="89"/>
      <c r="DR181" s="89"/>
      <c r="DS181" s="89"/>
      <c r="DT181" s="89"/>
    </row>
    <row r="182" spans="2:124" s="63" customFormat="1" x14ac:dyDescent="0.25">
      <c r="B182" s="64" t="str">
        <f>IF('A SAISIE'!B197="","",'A SAISIE'!B197)</f>
        <v/>
      </c>
      <c r="C182" s="79" t="str">
        <f>IF('A SAISIE'!C197="","",'A SAISIE'!C197)</f>
        <v/>
      </c>
      <c r="D182" s="65" t="str">
        <f>IF('A SAISIE'!D197="","",'A SAISIE'!D197)</f>
        <v/>
      </c>
      <c r="E182" s="65" t="str">
        <f>IF('A SAISIE'!E197="","",'A SAISIE'!E197)</f>
        <v/>
      </c>
      <c r="F182" s="79" t="str">
        <f t="shared" si="24"/>
        <v/>
      </c>
      <c r="G182" s="67" t="str">
        <f>IF(E182="","",VLOOKUP(C$22&amp;C$23,'C INDICES'!$A$6:$BP$149,VLOOKUP('A SAISIE'!C$35,'D kataloge'!E:F,2,FALSE),FALSE))</f>
        <v/>
      </c>
      <c r="H182" s="67" t="str">
        <f>IF(E182="","",VLOOKUP(C$22&amp;C$23,'C INDICES'!$A$6:$BP$149,VLOOKUP(E182,'D kataloge'!E:F,2,FALSE),FALSE))</f>
        <v/>
      </c>
      <c r="I182" s="66" t="str">
        <f t="shared" si="23"/>
        <v/>
      </c>
      <c r="J182" s="79" t="str">
        <f t="shared" si="25"/>
        <v/>
      </c>
      <c r="V182" s="101" t="str">
        <f t="shared" si="26"/>
        <v/>
      </c>
      <c r="W182" s="104" t="str">
        <f t="shared" si="27"/>
        <v/>
      </c>
      <c r="X182" s="104" t="str">
        <f t="shared" si="28"/>
        <v/>
      </c>
      <c r="AD182" s="107"/>
      <c r="AE182" s="107"/>
      <c r="CU182" s="89"/>
      <c r="CV182" s="89"/>
      <c r="CW182" s="89"/>
      <c r="CX182" s="89"/>
      <c r="CY182" s="89"/>
      <c r="CZ182" s="89"/>
      <c r="DA182" s="89"/>
      <c r="DB182" s="89"/>
      <c r="DC182" s="89"/>
      <c r="DD182" s="89"/>
      <c r="DE182" s="89"/>
      <c r="DF182" s="89"/>
      <c r="DG182" s="89"/>
      <c r="DH182" s="89"/>
      <c r="DI182" s="89"/>
      <c r="DJ182" s="89"/>
      <c r="DK182" s="89"/>
      <c r="DL182" s="89"/>
      <c r="DM182" s="89"/>
      <c r="DN182" s="89"/>
      <c r="DO182" s="89"/>
      <c r="DP182" s="89"/>
      <c r="DQ182" s="89"/>
      <c r="DR182" s="89"/>
      <c r="DS182" s="89"/>
      <c r="DT182" s="89"/>
    </row>
    <row r="183" spans="2:124" s="63" customFormat="1" x14ac:dyDescent="0.25">
      <c r="B183" s="64" t="str">
        <f>IF('A SAISIE'!B198="","",'A SAISIE'!B198)</f>
        <v/>
      </c>
      <c r="C183" s="79" t="str">
        <f>IF('A SAISIE'!C198="","",'A SAISIE'!C198)</f>
        <v/>
      </c>
      <c r="D183" s="65" t="str">
        <f>IF('A SAISIE'!D198="","",'A SAISIE'!D198)</f>
        <v/>
      </c>
      <c r="E183" s="65" t="str">
        <f>IF('A SAISIE'!E198="","",'A SAISIE'!E198)</f>
        <v/>
      </c>
      <c r="F183" s="79" t="str">
        <f t="shared" si="24"/>
        <v/>
      </c>
      <c r="G183" s="67" t="str">
        <f>IF(E183="","",VLOOKUP(C$22&amp;C$23,'C INDICES'!$A$6:$BP$149,VLOOKUP('A SAISIE'!C$35,'D kataloge'!E:F,2,FALSE),FALSE))</f>
        <v/>
      </c>
      <c r="H183" s="67" t="str">
        <f>IF(E183="","",VLOOKUP(C$22&amp;C$23,'C INDICES'!$A$6:$BP$149,VLOOKUP(E183,'D kataloge'!E:F,2,FALSE),FALSE))</f>
        <v/>
      </c>
      <c r="I183" s="66" t="str">
        <f t="shared" si="23"/>
        <v/>
      </c>
      <c r="J183" s="79" t="str">
        <f t="shared" si="25"/>
        <v/>
      </c>
      <c r="V183" s="101" t="str">
        <f t="shared" si="26"/>
        <v/>
      </c>
      <c r="W183" s="104" t="str">
        <f t="shared" si="27"/>
        <v/>
      </c>
      <c r="X183" s="104" t="str">
        <f t="shared" si="28"/>
        <v/>
      </c>
      <c r="AD183" s="107"/>
      <c r="AE183" s="107"/>
      <c r="CU183" s="89"/>
      <c r="CV183" s="89"/>
      <c r="CW183" s="89"/>
      <c r="CX183" s="89"/>
      <c r="CY183" s="89"/>
      <c r="CZ183" s="89"/>
      <c r="DA183" s="89"/>
      <c r="DB183" s="89"/>
      <c r="DC183" s="89"/>
      <c r="DD183" s="89"/>
      <c r="DE183" s="89"/>
      <c r="DF183" s="89"/>
      <c r="DG183" s="89"/>
      <c r="DH183" s="89"/>
      <c r="DI183" s="89"/>
      <c r="DJ183" s="89"/>
      <c r="DK183" s="89"/>
      <c r="DL183" s="89"/>
      <c r="DM183" s="89"/>
      <c r="DN183" s="89"/>
      <c r="DO183" s="89"/>
      <c r="DP183" s="89"/>
      <c r="DQ183" s="89"/>
      <c r="DR183" s="89"/>
      <c r="DS183" s="89"/>
      <c r="DT183" s="89"/>
    </row>
    <row r="184" spans="2:124" s="63" customFormat="1" x14ac:dyDescent="0.25">
      <c r="B184" s="64" t="str">
        <f>IF('A SAISIE'!B199="","",'A SAISIE'!B199)</f>
        <v/>
      </c>
      <c r="C184" s="79" t="str">
        <f>IF('A SAISIE'!C199="","",'A SAISIE'!C199)</f>
        <v/>
      </c>
      <c r="D184" s="65" t="str">
        <f>IF('A SAISIE'!D199="","",'A SAISIE'!D199)</f>
        <v/>
      </c>
      <c r="E184" s="65" t="str">
        <f>IF('A SAISIE'!E199="","",'A SAISIE'!E199)</f>
        <v/>
      </c>
      <c r="F184" s="79" t="str">
        <f t="shared" si="24"/>
        <v/>
      </c>
      <c r="G184" s="67" t="str">
        <f>IF(E184="","",VLOOKUP(C$22&amp;C$23,'C INDICES'!$A$6:$BP$149,VLOOKUP('A SAISIE'!C$35,'D kataloge'!E:F,2,FALSE),FALSE))</f>
        <v/>
      </c>
      <c r="H184" s="67" t="str">
        <f>IF(E184="","",VLOOKUP(C$22&amp;C$23,'C INDICES'!$A$6:$BP$149,VLOOKUP(E184,'D kataloge'!E:F,2,FALSE),FALSE))</f>
        <v/>
      </c>
      <c r="I184" s="66" t="str">
        <f t="shared" si="23"/>
        <v/>
      </c>
      <c r="J184" s="79" t="str">
        <f t="shared" si="25"/>
        <v/>
      </c>
      <c r="V184" s="101" t="str">
        <f t="shared" si="26"/>
        <v/>
      </c>
      <c r="W184" s="104" t="str">
        <f t="shared" si="27"/>
        <v/>
      </c>
      <c r="X184" s="104" t="str">
        <f t="shared" si="28"/>
        <v/>
      </c>
      <c r="AD184" s="107"/>
      <c r="AE184" s="107"/>
      <c r="CU184" s="89"/>
      <c r="CV184" s="89"/>
      <c r="CW184" s="89"/>
      <c r="CX184" s="89"/>
      <c r="CY184" s="89"/>
      <c r="CZ184" s="89"/>
      <c r="DA184" s="89"/>
      <c r="DB184" s="89"/>
      <c r="DC184" s="89"/>
      <c r="DD184" s="89"/>
      <c r="DE184" s="89"/>
      <c r="DF184" s="89"/>
      <c r="DG184" s="89"/>
      <c r="DH184" s="89"/>
      <c r="DI184" s="89"/>
      <c r="DJ184" s="89"/>
      <c r="DK184" s="89"/>
      <c r="DL184" s="89"/>
      <c r="DM184" s="89"/>
      <c r="DN184" s="89"/>
      <c r="DO184" s="89"/>
      <c r="DP184" s="89"/>
      <c r="DQ184" s="89"/>
      <c r="DR184" s="89"/>
      <c r="DS184" s="89"/>
      <c r="DT184" s="89"/>
    </row>
    <row r="185" spans="2:124" s="63" customFormat="1" x14ac:dyDescent="0.25">
      <c r="B185" s="64" t="str">
        <f>IF('A SAISIE'!B200="","",'A SAISIE'!B200)</f>
        <v/>
      </c>
      <c r="C185" s="79" t="str">
        <f>IF('A SAISIE'!C200="","",'A SAISIE'!C200)</f>
        <v/>
      </c>
      <c r="D185" s="65" t="str">
        <f>IF('A SAISIE'!D200="","",'A SAISIE'!D200)</f>
        <v/>
      </c>
      <c r="E185" s="65" t="str">
        <f>IF('A SAISIE'!E200="","",'A SAISIE'!E200)</f>
        <v/>
      </c>
      <c r="F185" s="79" t="str">
        <f t="shared" si="24"/>
        <v/>
      </c>
      <c r="G185" s="67" t="str">
        <f>IF(E185="","",VLOOKUP(C$22&amp;C$23,'C INDICES'!$A$6:$BP$149,VLOOKUP('A SAISIE'!C$35,'D kataloge'!E:F,2,FALSE),FALSE))</f>
        <v/>
      </c>
      <c r="H185" s="67" t="str">
        <f>IF(E185="","",VLOOKUP(C$22&amp;C$23,'C INDICES'!$A$6:$BP$149,VLOOKUP(E185,'D kataloge'!E:F,2,FALSE),FALSE))</f>
        <v/>
      </c>
      <c r="I185" s="66" t="str">
        <f t="shared" si="23"/>
        <v/>
      </c>
      <c r="J185" s="79" t="str">
        <f t="shared" si="25"/>
        <v/>
      </c>
      <c r="V185" s="101" t="str">
        <f t="shared" si="26"/>
        <v/>
      </c>
      <c r="W185" s="104" t="str">
        <f t="shared" si="27"/>
        <v/>
      </c>
      <c r="X185" s="104" t="str">
        <f t="shared" si="28"/>
        <v/>
      </c>
      <c r="AD185" s="107"/>
      <c r="AE185" s="107"/>
      <c r="CU185" s="89"/>
      <c r="CV185" s="89"/>
      <c r="CW185" s="89"/>
      <c r="CX185" s="89"/>
      <c r="CY185" s="89"/>
      <c r="CZ185" s="89"/>
      <c r="DA185" s="89"/>
      <c r="DB185" s="89"/>
      <c r="DC185" s="89"/>
      <c r="DD185" s="89"/>
      <c r="DE185" s="89"/>
      <c r="DF185" s="89"/>
      <c r="DG185" s="89"/>
      <c r="DH185" s="89"/>
      <c r="DI185" s="89"/>
      <c r="DJ185" s="89"/>
      <c r="DK185" s="89"/>
      <c r="DL185" s="89"/>
      <c r="DM185" s="89"/>
      <c r="DN185" s="89"/>
      <c r="DO185" s="89"/>
      <c r="DP185" s="89"/>
      <c r="DQ185" s="89"/>
      <c r="DR185" s="89"/>
      <c r="DS185" s="89"/>
      <c r="DT185" s="89"/>
    </row>
    <row r="186" spans="2:124" s="63" customFormat="1" x14ac:dyDescent="0.25">
      <c r="B186" s="64" t="str">
        <f>IF('A SAISIE'!B201="","",'A SAISIE'!B201)</f>
        <v/>
      </c>
      <c r="C186" s="79" t="str">
        <f>IF('A SAISIE'!C201="","",'A SAISIE'!C201)</f>
        <v/>
      </c>
      <c r="D186" s="65" t="str">
        <f>IF('A SAISIE'!D201="","",'A SAISIE'!D201)</f>
        <v/>
      </c>
      <c r="E186" s="65" t="str">
        <f>IF('A SAISIE'!E201="","",'A SAISIE'!E201)</f>
        <v/>
      </c>
      <c r="F186" s="79" t="str">
        <f t="shared" si="24"/>
        <v/>
      </c>
      <c r="G186" s="67" t="str">
        <f>IF(E186="","",VLOOKUP(C$22&amp;C$23,'C INDICES'!$A$6:$BP$149,VLOOKUP('A SAISIE'!C$35,'D kataloge'!E:F,2,FALSE),FALSE))</f>
        <v/>
      </c>
      <c r="H186" s="67" t="str">
        <f>IF(E186="","",VLOOKUP(C$22&amp;C$23,'C INDICES'!$A$6:$BP$149,VLOOKUP(E186,'D kataloge'!E:F,2,FALSE),FALSE))</f>
        <v/>
      </c>
      <c r="I186" s="66" t="str">
        <f t="shared" si="23"/>
        <v/>
      </c>
      <c r="J186" s="79" t="str">
        <f t="shared" si="25"/>
        <v/>
      </c>
      <c r="V186" s="101" t="str">
        <f t="shared" si="26"/>
        <v/>
      </c>
      <c r="W186" s="104" t="str">
        <f t="shared" si="27"/>
        <v/>
      </c>
      <c r="X186" s="104" t="str">
        <f t="shared" si="28"/>
        <v/>
      </c>
      <c r="AD186" s="107"/>
      <c r="AE186" s="107"/>
      <c r="CU186" s="89"/>
      <c r="CV186" s="89"/>
      <c r="CW186" s="89"/>
      <c r="CX186" s="89"/>
      <c r="CY186" s="89"/>
      <c r="CZ186" s="89"/>
      <c r="DA186" s="89"/>
      <c r="DB186" s="89"/>
      <c r="DC186" s="89"/>
      <c r="DD186" s="89"/>
      <c r="DE186" s="89"/>
      <c r="DF186" s="89"/>
      <c r="DG186" s="89"/>
      <c r="DH186" s="89"/>
      <c r="DI186" s="89"/>
      <c r="DJ186" s="89"/>
      <c r="DK186" s="89"/>
      <c r="DL186" s="89"/>
      <c r="DM186" s="89"/>
      <c r="DN186" s="89"/>
      <c r="DO186" s="89"/>
      <c r="DP186" s="89"/>
      <c r="DQ186" s="89"/>
      <c r="DR186" s="89"/>
      <c r="DS186" s="89"/>
      <c r="DT186" s="89"/>
    </row>
    <row r="187" spans="2:124" s="63" customFormat="1" x14ac:dyDescent="0.25">
      <c r="B187" s="64" t="str">
        <f>IF('A SAISIE'!B202="","",'A SAISIE'!B202)</f>
        <v/>
      </c>
      <c r="C187" s="79" t="str">
        <f>IF('A SAISIE'!C202="","",'A SAISIE'!C202)</f>
        <v/>
      </c>
      <c r="D187" s="65" t="str">
        <f>IF('A SAISIE'!D202="","",'A SAISIE'!D202)</f>
        <v/>
      </c>
      <c r="E187" s="65" t="str">
        <f>IF('A SAISIE'!E202="","",'A SAISIE'!E202)</f>
        <v/>
      </c>
      <c r="F187" s="79" t="str">
        <f t="shared" si="24"/>
        <v/>
      </c>
      <c r="G187" s="67" t="str">
        <f>IF(E187="","",VLOOKUP(C$22&amp;C$23,'C INDICES'!$A$6:$BP$149,VLOOKUP('A SAISIE'!C$35,'D kataloge'!E:F,2,FALSE),FALSE))</f>
        <v/>
      </c>
      <c r="H187" s="67" t="str">
        <f>IF(E187="","",VLOOKUP(C$22&amp;C$23,'C INDICES'!$A$6:$BP$149,VLOOKUP(E187,'D kataloge'!E:F,2,FALSE),FALSE))</f>
        <v/>
      </c>
      <c r="I187" s="66" t="str">
        <f t="shared" si="23"/>
        <v/>
      </c>
      <c r="J187" s="79" t="str">
        <f t="shared" si="25"/>
        <v/>
      </c>
      <c r="V187" s="101" t="str">
        <f t="shared" si="26"/>
        <v/>
      </c>
      <c r="W187" s="104" t="str">
        <f t="shared" si="27"/>
        <v/>
      </c>
      <c r="X187" s="104" t="str">
        <f t="shared" si="28"/>
        <v/>
      </c>
      <c r="AD187" s="107"/>
      <c r="AE187" s="107"/>
      <c r="CU187" s="89"/>
      <c r="CV187" s="89"/>
      <c r="CW187" s="89"/>
      <c r="CX187" s="89"/>
      <c r="CY187" s="89"/>
      <c r="CZ187" s="89"/>
      <c r="DA187" s="89"/>
      <c r="DB187" s="89"/>
      <c r="DC187" s="89"/>
      <c r="DD187" s="89"/>
      <c r="DE187" s="89"/>
      <c r="DF187" s="89"/>
      <c r="DG187" s="89"/>
      <c r="DH187" s="89"/>
      <c r="DI187" s="89"/>
      <c r="DJ187" s="89"/>
      <c r="DK187" s="89"/>
      <c r="DL187" s="89"/>
      <c r="DM187" s="89"/>
      <c r="DN187" s="89"/>
      <c r="DO187" s="89"/>
      <c r="DP187" s="89"/>
      <c r="DQ187" s="89"/>
      <c r="DR187" s="89"/>
      <c r="DS187" s="89"/>
      <c r="DT187" s="89"/>
    </row>
    <row r="188" spans="2:124" s="63" customFormat="1" x14ac:dyDescent="0.25">
      <c r="B188" s="64" t="str">
        <f>IF('A SAISIE'!B203="","",'A SAISIE'!B203)</f>
        <v/>
      </c>
      <c r="C188" s="79" t="str">
        <f>IF('A SAISIE'!C203="","",'A SAISIE'!C203)</f>
        <v/>
      </c>
      <c r="D188" s="65" t="str">
        <f>IF('A SAISIE'!D203="","",'A SAISIE'!D203)</f>
        <v/>
      </c>
      <c r="E188" s="65" t="str">
        <f>IF('A SAISIE'!E203="","",'A SAISIE'!E203)</f>
        <v/>
      </c>
      <c r="F188" s="79" t="str">
        <f t="shared" si="24"/>
        <v/>
      </c>
      <c r="G188" s="67" t="str">
        <f>IF(E188="","",VLOOKUP(C$22&amp;C$23,'C INDICES'!$A$6:$BP$149,VLOOKUP('A SAISIE'!C$35,'D kataloge'!E:F,2,FALSE),FALSE))</f>
        <v/>
      </c>
      <c r="H188" s="67" t="str">
        <f>IF(E188="","",VLOOKUP(C$22&amp;C$23,'C INDICES'!$A$6:$BP$149,VLOOKUP(E188,'D kataloge'!E:F,2,FALSE),FALSE))</f>
        <v/>
      </c>
      <c r="I188" s="66" t="str">
        <f t="shared" si="23"/>
        <v/>
      </c>
      <c r="J188" s="79" t="str">
        <f t="shared" si="25"/>
        <v/>
      </c>
      <c r="V188" s="101" t="str">
        <f t="shared" si="26"/>
        <v/>
      </c>
      <c r="W188" s="104" t="str">
        <f t="shared" si="27"/>
        <v/>
      </c>
      <c r="X188" s="104" t="str">
        <f t="shared" si="28"/>
        <v/>
      </c>
      <c r="AD188" s="107"/>
      <c r="AE188" s="107"/>
      <c r="CU188" s="89"/>
      <c r="CV188" s="89"/>
      <c r="CW188" s="89"/>
      <c r="CX188" s="89"/>
      <c r="CY188" s="89"/>
      <c r="CZ188" s="89"/>
      <c r="DA188" s="89"/>
      <c r="DB188" s="89"/>
      <c r="DC188" s="89"/>
      <c r="DD188" s="89"/>
      <c r="DE188" s="89"/>
      <c r="DF188" s="89"/>
      <c r="DG188" s="89"/>
      <c r="DH188" s="89"/>
      <c r="DI188" s="89"/>
      <c r="DJ188" s="89"/>
      <c r="DK188" s="89"/>
      <c r="DL188" s="89"/>
      <c r="DM188" s="89"/>
      <c r="DN188" s="89"/>
      <c r="DO188" s="89"/>
      <c r="DP188" s="89"/>
      <c r="DQ188" s="89"/>
      <c r="DR188" s="89"/>
      <c r="DS188" s="89"/>
      <c r="DT188" s="89"/>
    </row>
    <row r="189" spans="2:124" s="63" customFormat="1" x14ac:dyDescent="0.25">
      <c r="B189" s="64" t="str">
        <f>IF('A SAISIE'!B204="","",'A SAISIE'!B204)</f>
        <v/>
      </c>
      <c r="C189" s="79" t="str">
        <f>IF('A SAISIE'!C204="","",'A SAISIE'!C204)</f>
        <v/>
      </c>
      <c r="D189" s="65" t="str">
        <f>IF('A SAISIE'!D204="","",'A SAISIE'!D204)</f>
        <v/>
      </c>
      <c r="E189" s="65" t="str">
        <f>IF('A SAISIE'!E204="","",'A SAISIE'!E204)</f>
        <v/>
      </c>
      <c r="F189" s="79" t="str">
        <f t="shared" si="24"/>
        <v/>
      </c>
      <c r="G189" s="67" t="str">
        <f>IF(E189="","",VLOOKUP(C$22&amp;C$23,'C INDICES'!$A$6:$BP$149,VLOOKUP('A SAISIE'!C$35,'D kataloge'!E:F,2,FALSE),FALSE))</f>
        <v/>
      </c>
      <c r="H189" s="67" t="str">
        <f>IF(E189="","",VLOOKUP(C$22&amp;C$23,'C INDICES'!$A$6:$BP$149,VLOOKUP(E189,'D kataloge'!E:F,2,FALSE),FALSE))</f>
        <v/>
      </c>
      <c r="I189" s="66" t="str">
        <f t="shared" si="23"/>
        <v/>
      </c>
      <c r="J189" s="79" t="str">
        <f t="shared" si="25"/>
        <v/>
      </c>
      <c r="V189" s="101" t="str">
        <f t="shared" si="26"/>
        <v/>
      </c>
      <c r="W189" s="104" t="str">
        <f t="shared" si="27"/>
        <v/>
      </c>
      <c r="X189" s="104" t="str">
        <f t="shared" si="28"/>
        <v/>
      </c>
      <c r="AD189" s="107"/>
      <c r="AE189" s="107"/>
      <c r="CU189" s="89"/>
      <c r="CV189" s="89"/>
      <c r="CW189" s="89"/>
      <c r="CX189" s="89"/>
      <c r="CY189" s="89"/>
      <c r="CZ189" s="89"/>
      <c r="DA189" s="89"/>
      <c r="DB189" s="89"/>
      <c r="DC189" s="89"/>
      <c r="DD189" s="89"/>
      <c r="DE189" s="89"/>
      <c r="DF189" s="89"/>
      <c r="DG189" s="89"/>
      <c r="DH189" s="89"/>
      <c r="DI189" s="89"/>
      <c r="DJ189" s="89"/>
      <c r="DK189" s="89"/>
      <c r="DL189" s="89"/>
      <c r="DM189" s="89"/>
      <c r="DN189" s="89"/>
      <c r="DO189" s="89"/>
      <c r="DP189" s="89"/>
      <c r="DQ189" s="89"/>
      <c r="DR189" s="89"/>
      <c r="DS189" s="89"/>
      <c r="DT189" s="89"/>
    </row>
    <row r="190" spans="2:124" s="63" customFormat="1" x14ac:dyDescent="0.25">
      <c r="B190" s="64" t="str">
        <f>IF('A SAISIE'!B205="","",'A SAISIE'!B205)</f>
        <v/>
      </c>
      <c r="C190" s="79" t="str">
        <f>IF('A SAISIE'!C205="","",'A SAISIE'!C205)</f>
        <v/>
      </c>
      <c r="D190" s="65" t="str">
        <f>IF('A SAISIE'!D205="","",'A SAISIE'!D205)</f>
        <v/>
      </c>
      <c r="E190" s="65" t="str">
        <f>IF('A SAISIE'!E205="","",'A SAISIE'!E205)</f>
        <v/>
      </c>
      <c r="F190" s="79" t="str">
        <f t="shared" si="24"/>
        <v/>
      </c>
      <c r="G190" s="67" t="str">
        <f>IF(E190="","",VLOOKUP(C$22&amp;C$23,'C INDICES'!$A$6:$BP$149,VLOOKUP('A SAISIE'!C$35,'D kataloge'!E:F,2,FALSE),FALSE))</f>
        <v/>
      </c>
      <c r="H190" s="67" t="str">
        <f>IF(E190="","",VLOOKUP(C$22&amp;C$23,'C INDICES'!$A$6:$BP$149,VLOOKUP(E190,'D kataloge'!E:F,2,FALSE),FALSE))</f>
        <v/>
      </c>
      <c r="I190" s="66" t="str">
        <f t="shared" si="23"/>
        <v/>
      </c>
      <c r="J190" s="79" t="str">
        <f t="shared" si="25"/>
        <v/>
      </c>
      <c r="V190" s="101" t="str">
        <f t="shared" si="26"/>
        <v/>
      </c>
      <c r="W190" s="104" t="str">
        <f t="shared" si="27"/>
        <v/>
      </c>
      <c r="X190" s="104" t="str">
        <f t="shared" si="28"/>
        <v/>
      </c>
      <c r="AD190" s="107"/>
      <c r="AE190" s="107"/>
      <c r="CU190" s="89"/>
      <c r="CV190" s="89"/>
      <c r="CW190" s="89"/>
      <c r="CX190" s="89"/>
      <c r="CY190" s="89"/>
      <c r="CZ190" s="89"/>
      <c r="DA190" s="89"/>
      <c r="DB190" s="89"/>
      <c r="DC190" s="89"/>
      <c r="DD190" s="89"/>
      <c r="DE190" s="89"/>
      <c r="DF190" s="89"/>
      <c r="DG190" s="89"/>
      <c r="DH190" s="89"/>
      <c r="DI190" s="89"/>
      <c r="DJ190" s="89"/>
      <c r="DK190" s="89"/>
      <c r="DL190" s="89"/>
      <c r="DM190" s="89"/>
      <c r="DN190" s="89"/>
      <c r="DO190" s="89"/>
      <c r="DP190" s="89"/>
      <c r="DQ190" s="89"/>
      <c r="DR190" s="89"/>
      <c r="DS190" s="89"/>
      <c r="DT190" s="89"/>
    </row>
    <row r="191" spans="2:124" s="63" customFormat="1" x14ac:dyDescent="0.25">
      <c r="B191" s="64" t="str">
        <f>IF('A SAISIE'!B206="","",'A SAISIE'!B206)</f>
        <v/>
      </c>
      <c r="C191" s="79" t="str">
        <f>IF('A SAISIE'!C206="","",'A SAISIE'!C206)</f>
        <v/>
      </c>
      <c r="D191" s="65" t="str">
        <f>IF('A SAISIE'!D206="","",'A SAISIE'!D206)</f>
        <v/>
      </c>
      <c r="E191" s="65" t="str">
        <f>IF('A SAISIE'!E206="","",'A SAISIE'!E206)</f>
        <v/>
      </c>
      <c r="F191" s="79" t="str">
        <f t="shared" si="24"/>
        <v/>
      </c>
      <c r="G191" s="67" t="str">
        <f>IF(E191="","",VLOOKUP(C$22&amp;C$23,'C INDICES'!$A$6:$BP$149,VLOOKUP('A SAISIE'!C$35,'D kataloge'!E:F,2,FALSE),FALSE))</f>
        <v/>
      </c>
      <c r="H191" s="67" t="str">
        <f>IF(E191="","",VLOOKUP(C$22&amp;C$23,'C INDICES'!$A$6:$BP$149,VLOOKUP(E191,'D kataloge'!E:F,2,FALSE),FALSE))</f>
        <v/>
      </c>
      <c r="I191" s="66" t="str">
        <f t="shared" si="23"/>
        <v/>
      </c>
      <c r="J191" s="79" t="str">
        <f t="shared" si="25"/>
        <v/>
      </c>
      <c r="V191" s="101" t="str">
        <f t="shared" si="26"/>
        <v/>
      </c>
      <c r="W191" s="104" t="str">
        <f t="shared" si="27"/>
        <v/>
      </c>
      <c r="X191" s="104" t="str">
        <f t="shared" si="28"/>
        <v/>
      </c>
      <c r="AD191" s="107"/>
      <c r="AE191" s="107"/>
      <c r="CU191" s="89"/>
      <c r="CV191" s="89"/>
      <c r="CW191" s="89"/>
      <c r="CX191" s="89"/>
      <c r="CY191" s="89"/>
      <c r="CZ191" s="89"/>
      <c r="DA191" s="89"/>
      <c r="DB191" s="89"/>
      <c r="DC191" s="89"/>
      <c r="DD191" s="89"/>
      <c r="DE191" s="89"/>
      <c r="DF191" s="89"/>
      <c r="DG191" s="89"/>
      <c r="DH191" s="89"/>
      <c r="DI191" s="89"/>
      <c r="DJ191" s="89"/>
      <c r="DK191" s="89"/>
      <c r="DL191" s="89"/>
      <c r="DM191" s="89"/>
      <c r="DN191" s="89"/>
      <c r="DO191" s="89"/>
      <c r="DP191" s="89"/>
      <c r="DQ191" s="89"/>
      <c r="DR191" s="89"/>
      <c r="DS191" s="89"/>
      <c r="DT191" s="89"/>
    </row>
    <row r="192" spans="2:124" s="63" customFormat="1" x14ac:dyDescent="0.25">
      <c r="B192" s="64" t="str">
        <f>IF('A SAISIE'!B207="","",'A SAISIE'!B207)</f>
        <v/>
      </c>
      <c r="C192" s="79" t="str">
        <f>IF('A SAISIE'!C207="","",'A SAISIE'!C207)</f>
        <v/>
      </c>
      <c r="D192" s="65" t="str">
        <f>IF('A SAISIE'!D207="","",'A SAISIE'!D207)</f>
        <v/>
      </c>
      <c r="E192" s="65" t="str">
        <f>IF('A SAISIE'!E207="","",'A SAISIE'!E207)</f>
        <v/>
      </c>
      <c r="F192" s="79" t="str">
        <f t="shared" si="24"/>
        <v/>
      </c>
      <c r="G192" s="67" t="str">
        <f>IF(E192="","",VLOOKUP(C$22&amp;C$23,'C INDICES'!$A$6:$BP$149,VLOOKUP('A SAISIE'!C$35,'D kataloge'!E:F,2,FALSE),FALSE))</f>
        <v/>
      </c>
      <c r="H192" s="67" t="str">
        <f>IF(E192="","",VLOOKUP(C$22&amp;C$23,'C INDICES'!$A$6:$BP$149,VLOOKUP(E192,'D kataloge'!E:F,2,FALSE),FALSE))</f>
        <v/>
      </c>
      <c r="I192" s="66" t="str">
        <f t="shared" si="23"/>
        <v/>
      </c>
      <c r="J192" s="79" t="str">
        <f t="shared" si="25"/>
        <v/>
      </c>
      <c r="V192" s="101" t="str">
        <f t="shared" si="26"/>
        <v/>
      </c>
      <c r="W192" s="104" t="str">
        <f t="shared" si="27"/>
        <v/>
      </c>
      <c r="X192" s="104" t="str">
        <f t="shared" si="28"/>
        <v/>
      </c>
      <c r="AD192" s="107"/>
      <c r="AE192" s="107"/>
      <c r="CU192" s="89"/>
      <c r="CV192" s="89"/>
      <c r="CW192" s="89"/>
      <c r="CX192" s="89"/>
      <c r="CY192" s="89"/>
      <c r="CZ192" s="89"/>
      <c r="DA192" s="89"/>
      <c r="DB192" s="89"/>
      <c r="DC192" s="89"/>
      <c r="DD192" s="89"/>
      <c r="DE192" s="89"/>
      <c r="DF192" s="89"/>
      <c r="DG192" s="89"/>
      <c r="DH192" s="89"/>
      <c r="DI192" s="89"/>
      <c r="DJ192" s="89"/>
      <c r="DK192" s="89"/>
      <c r="DL192" s="89"/>
      <c r="DM192" s="89"/>
      <c r="DN192" s="89"/>
      <c r="DO192" s="89"/>
      <c r="DP192" s="89"/>
      <c r="DQ192" s="89"/>
      <c r="DR192" s="89"/>
      <c r="DS192" s="89"/>
      <c r="DT192" s="89"/>
    </row>
    <row r="193" spans="2:124" s="63" customFormat="1" x14ac:dyDescent="0.25">
      <c r="B193" s="64" t="str">
        <f>IF('A SAISIE'!B208="","",'A SAISIE'!B208)</f>
        <v/>
      </c>
      <c r="C193" s="79" t="str">
        <f>IF('A SAISIE'!C208="","",'A SAISIE'!C208)</f>
        <v/>
      </c>
      <c r="D193" s="65" t="str">
        <f>IF('A SAISIE'!D208="","",'A SAISIE'!D208)</f>
        <v/>
      </c>
      <c r="E193" s="65" t="str">
        <f>IF('A SAISIE'!E208="","",'A SAISIE'!E208)</f>
        <v/>
      </c>
      <c r="F193" s="79" t="str">
        <f t="shared" si="24"/>
        <v/>
      </c>
      <c r="G193" s="67" t="str">
        <f>IF(E193="","",VLOOKUP(C$22&amp;C$23,'C INDICES'!$A$6:$BP$149,VLOOKUP('A SAISIE'!C$35,'D kataloge'!E:F,2,FALSE),FALSE))</f>
        <v/>
      </c>
      <c r="H193" s="67" t="str">
        <f>IF(E193="","",VLOOKUP(C$22&amp;C$23,'C INDICES'!$A$6:$BP$149,VLOOKUP(E193,'D kataloge'!E:F,2,FALSE),FALSE))</f>
        <v/>
      </c>
      <c r="I193" s="66" t="str">
        <f t="shared" si="23"/>
        <v/>
      </c>
      <c r="J193" s="79" t="str">
        <f t="shared" si="25"/>
        <v/>
      </c>
      <c r="V193" s="101" t="str">
        <f t="shared" si="26"/>
        <v/>
      </c>
      <c r="W193" s="104" t="str">
        <f t="shared" si="27"/>
        <v/>
      </c>
      <c r="X193" s="104" t="str">
        <f t="shared" si="28"/>
        <v/>
      </c>
      <c r="AD193" s="107"/>
      <c r="AE193" s="107"/>
      <c r="CU193" s="89"/>
      <c r="CV193" s="89"/>
      <c r="CW193" s="89"/>
      <c r="CX193" s="89"/>
      <c r="CY193" s="89"/>
      <c r="CZ193" s="89"/>
      <c r="DA193" s="89"/>
      <c r="DB193" s="89"/>
      <c r="DC193" s="89"/>
      <c r="DD193" s="89"/>
      <c r="DE193" s="89"/>
      <c r="DF193" s="89"/>
      <c r="DG193" s="89"/>
      <c r="DH193" s="89"/>
      <c r="DI193" s="89"/>
      <c r="DJ193" s="89"/>
      <c r="DK193" s="89"/>
      <c r="DL193" s="89"/>
      <c r="DM193" s="89"/>
      <c r="DN193" s="89"/>
      <c r="DO193" s="89"/>
      <c r="DP193" s="89"/>
      <c r="DQ193" s="89"/>
      <c r="DR193" s="89"/>
      <c r="DS193" s="89"/>
      <c r="DT193" s="89"/>
    </row>
    <row r="194" spans="2:124" s="63" customFormat="1" x14ac:dyDescent="0.25">
      <c r="B194" s="64" t="str">
        <f>IF('A SAISIE'!B209="","",'A SAISIE'!B209)</f>
        <v/>
      </c>
      <c r="C194" s="79" t="str">
        <f>IF('A SAISIE'!C209="","",'A SAISIE'!C209)</f>
        <v/>
      </c>
      <c r="D194" s="65" t="str">
        <f>IF('A SAISIE'!D209="","",'A SAISIE'!D209)</f>
        <v/>
      </c>
      <c r="E194" s="65" t="str">
        <f>IF('A SAISIE'!E209="","",'A SAISIE'!E209)</f>
        <v/>
      </c>
      <c r="F194" s="79" t="str">
        <f t="shared" si="24"/>
        <v/>
      </c>
      <c r="G194" s="67" t="str">
        <f>IF(E194="","",VLOOKUP(C$22&amp;C$23,'C INDICES'!$A$6:$BP$149,VLOOKUP('A SAISIE'!C$35,'D kataloge'!E:F,2,FALSE),FALSE))</f>
        <v/>
      </c>
      <c r="H194" s="67" t="str">
        <f>IF(E194="","",VLOOKUP(C$22&amp;C$23,'C INDICES'!$A$6:$BP$149,VLOOKUP(E194,'D kataloge'!E:F,2,FALSE),FALSE))</f>
        <v/>
      </c>
      <c r="I194" s="66" t="str">
        <f t="shared" si="23"/>
        <v/>
      </c>
      <c r="J194" s="79" t="str">
        <f t="shared" si="25"/>
        <v/>
      </c>
      <c r="V194" s="101" t="str">
        <f t="shared" si="26"/>
        <v/>
      </c>
      <c r="W194" s="104" t="str">
        <f t="shared" si="27"/>
        <v/>
      </c>
      <c r="X194" s="104" t="str">
        <f t="shared" si="28"/>
        <v/>
      </c>
      <c r="AD194" s="107"/>
      <c r="AE194" s="107"/>
      <c r="CU194" s="89"/>
      <c r="CV194" s="89"/>
      <c r="CW194" s="89"/>
      <c r="CX194" s="89"/>
      <c r="CY194" s="89"/>
      <c r="CZ194" s="89"/>
      <c r="DA194" s="89"/>
      <c r="DB194" s="89"/>
      <c r="DC194" s="89"/>
      <c r="DD194" s="89"/>
      <c r="DE194" s="89"/>
      <c r="DF194" s="89"/>
      <c r="DG194" s="89"/>
      <c r="DH194" s="89"/>
      <c r="DI194" s="89"/>
      <c r="DJ194" s="89"/>
      <c r="DK194" s="89"/>
      <c r="DL194" s="89"/>
      <c r="DM194" s="89"/>
      <c r="DN194" s="89"/>
      <c r="DO194" s="89"/>
      <c r="DP194" s="89"/>
      <c r="DQ194" s="89"/>
      <c r="DR194" s="89"/>
      <c r="DS194" s="89"/>
      <c r="DT194" s="89"/>
    </row>
    <row r="195" spans="2:124" s="63" customFormat="1" x14ac:dyDescent="0.25">
      <c r="B195" s="64" t="str">
        <f>IF('A SAISIE'!B210="","",'A SAISIE'!B210)</f>
        <v/>
      </c>
      <c r="C195" s="79" t="str">
        <f>IF('A SAISIE'!C210="","",'A SAISIE'!C210)</f>
        <v/>
      </c>
      <c r="D195" s="65" t="str">
        <f>IF('A SAISIE'!D210="","",'A SAISIE'!D210)</f>
        <v/>
      </c>
      <c r="E195" s="65" t="str">
        <f>IF('A SAISIE'!E210="","",'A SAISIE'!E210)</f>
        <v/>
      </c>
      <c r="F195" s="79" t="str">
        <f t="shared" si="24"/>
        <v/>
      </c>
      <c r="G195" s="67" t="str">
        <f>IF(E195="","",VLOOKUP(C$22&amp;C$23,'C INDICES'!$A$6:$BP$149,VLOOKUP('A SAISIE'!C$35,'D kataloge'!E:F,2,FALSE),FALSE))</f>
        <v/>
      </c>
      <c r="H195" s="67" t="str">
        <f>IF(E195="","",VLOOKUP(C$22&amp;C$23,'C INDICES'!$A$6:$BP$149,VLOOKUP(E195,'D kataloge'!E:F,2,FALSE),FALSE))</f>
        <v/>
      </c>
      <c r="I195" s="66" t="str">
        <f t="shared" si="23"/>
        <v/>
      </c>
      <c r="J195" s="79" t="str">
        <f t="shared" si="25"/>
        <v/>
      </c>
      <c r="V195" s="101" t="str">
        <f t="shared" si="26"/>
        <v/>
      </c>
      <c r="W195" s="104" t="str">
        <f t="shared" si="27"/>
        <v/>
      </c>
      <c r="X195" s="104" t="str">
        <f t="shared" si="28"/>
        <v/>
      </c>
      <c r="AD195" s="107"/>
      <c r="AE195" s="107"/>
      <c r="CU195" s="89"/>
      <c r="CV195" s="89"/>
      <c r="CW195" s="89"/>
      <c r="CX195" s="89"/>
      <c r="CY195" s="89"/>
      <c r="CZ195" s="89"/>
      <c r="DA195" s="89"/>
      <c r="DB195" s="89"/>
      <c r="DC195" s="89"/>
      <c r="DD195" s="89"/>
      <c r="DE195" s="89"/>
      <c r="DF195" s="89"/>
      <c r="DG195" s="89"/>
      <c r="DH195" s="89"/>
      <c r="DI195" s="89"/>
      <c r="DJ195" s="89"/>
      <c r="DK195" s="89"/>
      <c r="DL195" s="89"/>
      <c r="DM195" s="89"/>
      <c r="DN195" s="89"/>
      <c r="DO195" s="89"/>
      <c r="DP195" s="89"/>
      <c r="DQ195" s="89"/>
      <c r="DR195" s="89"/>
      <c r="DS195" s="89"/>
      <c r="DT195" s="89"/>
    </row>
    <row r="196" spans="2:124" s="63" customFormat="1" x14ac:dyDescent="0.25">
      <c r="B196" s="64" t="str">
        <f>IF('A SAISIE'!B211="","",'A SAISIE'!B211)</f>
        <v/>
      </c>
      <c r="C196" s="79" t="str">
        <f>IF('A SAISIE'!C211="","",'A SAISIE'!C211)</f>
        <v/>
      </c>
      <c r="D196" s="65" t="str">
        <f>IF('A SAISIE'!D211="","",'A SAISIE'!D211)</f>
        <v/>
      </c>
      <c r="E196" s="65" t="str">
        <f>IF('A SAISIE'!E211="","",'A SAISIE'!E211)</f>
        <v/>
      </c>
      <c r="F196" s="79" t="str">
        <f t="shared" si="24"/>
        <v/>
      </c>
      <c r="G196" s="67" t="str">
        <f>IF(E196="","",VLOOKUP(C$22&amp;C$23,'C INDICES'!$A$6:$BP$149,VLOOKUP('A SAISIE'!C$35,'D kataloge'!E:F,2,FALSE),FALSE))</f>
        <v/>
      </c>
      <c r="H196" s="67" t="str">
        <f>IF(E196="","",VLOOKUP(C$22&amp;C$23,'C INDICES'!$A$6:$BP$149,VLOOKUP(E196,'D kataloge'!E:F,2,FALSE),FALSE))</f>
        <v/>
      </c>
      <c r="I196" s="66" t="str">
        <f t="shared" si="23"/>
        <v/>
      </c>
      <c r="J196" s="79" t="str">
        <f t="shared" si="25"/>
        <v/>
      </c>
      <c r="V196" s="101" t="str">
        <f t="shared" si="26"/>
        <v/>
      </c>
      <c r="W196" s="104" t="str">
        <f t="shared" si="27"/>
        <v/>
      </c>
      <c r="X196" s="104" t="str">
        <f t="shared" si="28"/>
        <v/>
      </c>
      <c r="AD196" s="107"/>
      <c r="AE196" s="107"/>
      <c r="CU196" s="89"/>
      <c r="CV196" s="89"/>
      <c r="CW196" s="89"/>
      <c r="CX196" s="89"/>
      <c r="CY196" s="89"/>
      <c r="CZ196" s="89"/>
      <c r="DA196" s="89"/>
      <c r="DB196" s="89"/>
      <c r="DC196" s="89"/>
      <c r="DD196" s="89"/>
      <c r="DE196" s="89"/>
      <c r="DF196" s="89"/>
      <c r="DG196" s="89"/>
      <c r="DH196" s="89"/>
      <c r="DI196" s="89"/>
      <c r="DJ196" s="89"/>
      <c r="DK196" s="89"/>
      <c r="DL196" s="89"/>
      <c r="DM196" s="89"/>
      <c r="DN196" s="89"/>
      <c r="DO196" s="89"/>
      <c r="DP196" s="89"/>
      <c r="DQ196" s="89"/>
      <c r="DR196" s="89"/>
      <c r="DS196" s="89"/>
      <c r="DT196" s="89"/>
    </row>
    <row r="197" spans="2:124" s="63" customFormat="1" x14ac:dyDescent="0.25">
      <c r="B197" s="64" t="str">
        <f>IF('A SAISIE'!B212="","",'A SAISIE'!B212)</f>
        <v/>
      </c>
      <c r="C197" s="79" t="str">
        <f>IF('A SAISIE'!C212="","",'A SAISIE'!C212)</f>
        <v/>
      </c>
      <c r="D197" s="65" t="str">
        <f>IF('A SAISIE'!D212="","",'A SAISIE'!D212)</f>
        <v/>
      </c>
      <c r="E197" s="65" t="str">
        <f>IF('A SAISIE'!E212="","",'A SAISIE'!E212)</f>
        <v/>
      </c>
      <c r="F197" s="79" t="str">
        <f t="shared" si="24"/>
        <v/>
      </c>
      <c r="G197" s="67" t="str">
        <f>IF(E197="","",VLOOKUP(C$22&amp;C$23,'C INDICES'!$A$6:$BP$149,VLOOKUP('A SAISIE'!C$35,'D kataloge'!E:F,2,FALSE),FALSE))</f>
        <v/>
      </c>
      <c r="H197" s="67" t="str">
        <f>IF(E197="","",VLOOKUP(C$22&amp;C$23,'C INDICES'!$A$6:$BP$149,VLOOKUP(E197,'D kataloge'!E:F,2,FALSE),FALSE))</f>
        <v/>
      </c>
      <c r="I197" s="66" t="str">
        <f t="shared" si="23"/>
        <v/>
      </c>
      <c r="J197" s="79" t="str">
        <f t="shared" si="25"/>
        <v/>
      </c>
      <c r="V197" s="101" t="str">
        <f t="shared" si="26"/>
        <v/>
      </c>
      <c r="W197" s="104" t="str">
        <f t="shared" si="27"/>
        <v/>
      </c>
      <c r="X197" s="104" t="str">
        <f t="shared" si="28"/>
        <v/>
      </c>
      <c r="AD197" s="107"/>
      <c r="AE197" s="107"/>
      <c r="CU197" s="89"/>
      <c r="CV197" s="89"/>
      <c r="CW197" s="89"/>
      <c r="CX197" s="89"/>
      <c r="CY197" s="89"/>
      <c r="CZ197" s="89"/>
      <c r="DA197" s="89"/>
      <c r="DB197" s="89"/>
      <c r="DC197" s="89"/>
      <c r="DD197" s="89"/>
      <c r="DE197" s="89"/>
      <c r="DF197" s="89"/>
      <c r="DG197" s="89"/>
      <c r="DH197" s="89"/>
      <c r="DI197" s="89"/>
      <c r="DJ197" s="89"/>
      <c r="DK197" s="89"/>
      <c r="DL197" s="89"/>
      <c r="DM197" s="89"/>
      <c r="DN197" s="89"/>
      <c r="DO197" s="89"/>
      <c r="DP197" s="89"/>
      <c r="DQ197" s="89"/>
      <c r="DR197" s="89"/>
      <c r="DS197" s="89"/>
      <c r="DT197" s="89"/>
    </row>
    <row r="198" spans="2:124" s="63" customFormat="1" x14ac:dyDescent="0.25">
      <c r="B198" s="64" t="str">
        <f>IF('A SAISIE'!B213="","",'A SAISIE'!B213)</f>
        <v/>
      </c>
      <c r="C198" s="79" t="str">
        <f>IF('A SAISIE'!C213="","",'A SAISIE'!C213)</f>
        <v/>
      </c>
      <c r="D198" s="65" t="str">
        <f>IF('A SAISIE'!D213="","",'A SAISIE'!D213)</f>
        <v/>
      </c>
      <c r="E198" s="65" t="str">
        <f>IF('A SAISIE'!E213="","",'A SAISIE'!E213)</f>
        <v/>
      </c>
      <c r="F198" s="79" t="str">
        <f t="shared" si="24"/>
        <v/>
      </c>
      <c r="G198" s="67" t="str">
        <f>IF(E198="","",VLOOKUP(C$22&amp;C$23,'C INDICES'!$A$6:$BP$149,VLOOKUP('A SAISIE'!C$35,'D kataloge'!E:F,2,FALSE),FALSE))</f>
        <v/>
      </c>
      <c r="H198" s="67" t="str">
        <f>IF(E198="","",VLOOKUP(C$22&amp;C$23,'C INDICES'!$A$6:$BP$149,VLOOKUP(E198,'D kataloge'!E:F,2,FALSE),FALSE))</f>
        <v/>
      </c>
      <c r="I198" s="66" t="str">
        <f t="shared" si="23"/>
        <v/>
      </c>
      <c r="J198" s="79" t="str">
        <f t="shared" si="25"/>
        <v/>
      </c>
      <c r="V198" s="101" t="str">
        <f t="shared" si="26"/>
        <v/>
      </c>
      <c r="W198" s="104" t="str">
        <f t="shared" si="27"/>
        <v/>
      </c>
      <c r="X198" s="104" t="str">
        <f t="shared" si="28"/>
        <v/>
      </c>
      <c r="AD198" s="107"/>
      <c r="AE198" s="107"/>
      <c r="CU198" s="89"/>
      <c r="CV198" s="89"/>
      <c r="CW198" s="89"/>
      <c r="CX198" s="89"/>
      <c r="CY198" s="89"/>
      <c r="CZ198" s="89"/>
      <c r="DA198" s="89"/>
      <c r="DB198" s="89"/>
      <c r="DC198" s="89"/>
      <c r="DD198" s="89"/>
      <c r="DE198" s="89"/>
      <c r="DF198" s="89"/>
      <c r="DG198" s="89"/>
      <c r="DH198" s="89"/>
      <c r="DI198" s="89"/>
      <c r="DJ198" s="89"/>
      <c r="DK198" s="89"/>
      <c r="DL198" s="89"/>
      <c r="DM198" s="89"/>
      <c r="DN198" s="89"/>
      <c r="DO198" s="89"/>
      <c r="DP198" s="89"/>
      <c r="DQ198" s="89"/>
      <c r="DR198" s="89"/>
      <c r="DS198" s="89"/>
      <c r="DT198" s="89"/>
    </row>
    <row r="199" spans="2:124" s="63" customFormat="1" x14ac:dyDescent="0.25">
      <c r="B199" s="64" t="str">
        <f>IF('A SAISIE'!B214="","",'A SAISIE'!B214)</f>
        <v/>
      </c>
      <c r="C199" s="79" t="str">
        <f>IF('A SAISIE'!C214="","",'A SAISIE'!C214)</f>
        <v/>
      </c>
      <c r="D199" s="65" t="str">
        <f>IF('A SAISIE'!D214="","",'A SAISIE'!D214)</f>
        <v/>
      </c>
      <c r="E199" s="65" t="str">
        <f>IF('A SAISIE'!E214="","",'A SAISIE'!E214)</f>
        <v/>
      </c>
      <c r="F199" s="79" t="str">
        <f t="shared" si="24"/>
        <v/>
      </c>
      <c r="G199" s="67" t="str">
        <f>IF(E199="","",VLOOKUP(C$22&amp;C$23,'C INDICES'!$A$6:$BP$149,VLOOKUP('A SAISIE'!C$35,'D kataloge'!E:F,2,FALSE),FALSE))</f>
        <v/>
      </c>
      <c r="H199" s="67" t="str">
        <f>IF(E199="","",VLOOKUP(C$22&amp;C$23,'C INDICES'!$A$6:$BP$149,VLOOKUP(E199,'D kataloge'!E:F,2,FALSE),FALSE))</f>
        <v/>
      </c>
      <c r="I199" s="66" t="str">
        <f t="shared" si="23"/>
        <v/>
      </c>
      <c r="J199" s="79" t="str">
        <f t="shared" si="25"/>
        <v/>
      </c>
      <c r="V199" s="101" t="str">
        <f t="shared" si="26"/>
        <v/>
      </c>
      <c r="W199" s="104" t="str">
        <f t="shared" si="27"/>
        <v/>
      </c>
      <c r="X199" s="104" t="str">
        <f t="shared" si="28"/>
        <v/>
      </c>
      <c r="AD199" s="107"/>
      <c r="AE199" s="107"/>
      <c r="CU199" s="89"/>
      <c r="CV199" s="89"/>
      <c r="CW199" s="89"/>
      <c r="CX199" s="89"/>
      <c r="CY199" s="89"/>
      <c r="CZ199" s="89"/>
      <c r="DA199" s="89"/>
      <c r="DB199" s="89"/>
      <c r="DC199" s="89"/>
      <c r="DD199" s="89"/>
      <c r="DE199" s="89"/>
      <c r="DF199" s="89"/>
      <c r="DG199" s="89"/>
      <c r="DH199" s="89"/>
      <c r="DI199" s="89"/>
      <c r="DJ199" s="89"/>
      <c r="DK199" s="89"/>
      <c r="DL199" s="89"/>
      <c r="DM199" s="89"/>
      <c r="DN199" s="89"/>
      <c r="DO199" s="89"/>
      <c r="DP199" s="89"/>
      <c r="DQ199" s="89"/>
      <c r="DR199" s="89"/>
      <c r="DS199" s="89"/>
      <c r="DT199" s="89"/>
    </row>
    <row r="200" spans="2:124" s="63" customFormat="1" x14ac:dyDescent="0.25">
      <c r="B200" s="64" t="str">
        <f>IF('A SAISIE'!B215="","",'A SAISIE'!B215)</f>
        <v/>
      </c>
      <c r="C200" s="79" t="str">
        <f>IF('A SAISIE'!C215="","",'A SAISIE'!C215)</f>
        <v/>
      </c>
      <c r="D200" s="65" t="str">
        <f>IF('A SAISIE'!D215="","",'A SAISIE'!D215)</f>
        <v/>
      </c>
      <c r="E200" s="65" t="str">
        <f>IF('A SAISIE'!E215="","",'A SAISIE'!E215)</f>
        <v/>
      </c>
      <c r="F200" s="79" t="str">
        <f t="shared" si="24"/>
        <v/>
      </c>
      <c r="G200" s="67" t="str">
        <f>IF(E200="","",VLOOKUP(C$22&amp;C$23,'C INDICES'!$A$6:$BP$149,VLOOKUP('A SAISIE'!C$35,'D kataloge'!E:F,2,FALSE),FALSE))</f>
        <v/>
      </c>
      <c r="H200" s="67" t="str">
        <f>IF(E200="","",VLOOKUP(C$22&amp;C$23,'C INDICES'!$A$6:$BP$149,VLOOKUP(E200,'D kataloge'!E:F,2,FALSE),FALSE))</f>
        <v/>
      </c>
      <c r="I200" s="66" t="str">
        <f t="shared" si="23"/>
        <v/>
      </c>
      <c r="J200" s="79" t="str">
        <f t="shared" si="25"/>
        <v/>
      </c>
      <c r="V200" s="101" t="str">
        <f t="shared" si="26"/>
        <v/>
      </c>
      <c r="W200" s="104" t="str">
        <f t="shared" si="27"/>
        <v/>
      </c>
      <c r="X200" s="104" t="str">
        <f t="shared" si="28"/>
        <v/>
      </c>
      <c r="AD200" s="107"/>
      <c r="AE200" s="107"/>
      <c r="CU200" s="89"/>
      <c r="CV200" s="89"/>
      <c r="CW200" s="89"/>
      <c r="CX200" s="89"/>
      <c r="CY200" s="89"/>
      <c r="CZ200" s="89"/>
      <c r="DA200" s="89"/>
      <c r="DB200" s="89"/>
      <c r="DC200" s="89"/>
      <c r="DD200" s="89"/>
      <c r="DE200" s="89"/>
      <c r="DF200" s="89"/>
      <c r="DG200" s="89"/>
      <c r="DH200" s="89"/>
      <c r="DI200" s="89"/>
      <c r="DJ200" s="89"/>
      <c r="DK200" s="89"/>
      <c r="DL200" s="89"/>
      <c r="DM200" s="89"/>
      <c r="DN200" s="89"/>
      <c r="DO200" s="89"/>
      <c r="DP200" s="89"/>
      <c r="DQ200" s="89"/>
      <c r="DR200" s="89"/>
      <c r="DS200" s="89"/>
      <c r="DT200" s="89"/>
    </row>
    <row r="201" spans="2:124" s="63" customFormat="1" x14ac:dyDescent="0.25">
      <c r="B201" s="64" t="str">
        <f>IF('A SAISIE'!B216="","",'A SAISIE'!B216)</f>
        <v/>
      </c>
      <c r="C201" s="79" t="str">
        <f>IF('A SAISIE'!C216="","",'A SAISIE'!C216)</f>
        <v/>
      </c>
      <c r="D201" s="65" t="str">
        <f>IF('A SAISIE'!D216="","",'A SAISIE'!D216)</f>
        <v/>
      </c>
      <c r="E201" s="65" t="str">
        <f>IF('A SAISIE'!E216="","",'A SAISIE'!E216)</f>
        <v/>
      </c>
      <c r="F201" s="79" t="str">
        <f t="shared" si="24"/>
        <v/>
      </c>
      <c r="G201" s="67" t="str">
        <f>IF(E201="","",VLOOKUP(C$22&amp;C$23,'C INDICES'!$A$6:$BP$149,VLOOKUP('A SAISIE'!C$35,'D kataloge'!E:F,2,FALSE),FALSE))</f>
        <v/>
      </c>
      <c r="H201" s="67" t="str">
        <f>IF(E201="","",VLOOKUP(C$22&amp;C$23,'C INDICES'!$A$6:$BP$149,VLOOKUP(E201,'D kataloge'!E:F,2,FALSE),FALSE))</f>
        <v/>
      </c>
      <c r="I201" s="66" t="str">
        <f t="shared" si="23"/>
        <v/>
      </c>
      <c r="J201" s="79" t="str">
        <f t="shared" si="25"/>
        <v/>
      </c>
      <c r="V201" s="101" t="str">
        <f t="shared" si="26"/>
        <v/>
      </c>
      <c r="W201" s="104" t="str">
        <f t="shared" si="27"/>
        <v/>
      </c>
      <c r="X201" s="104" t="str">
        <f t="shared" si="28"/>
        <v/>
      </c>
      <c r="AD201" s="107"/>
      <c r="AE201" s="107"/>
      <c r="CU201" s="89"/>
      <c r="CV201" s="89"/>
      <c r="CW201" s="89"/>
      <c r="CX201" s="89"/>
      <c r="CY201" s="89"/>
      <c r="CZ201" s="89"/>
      <c r="DA201" s="89"/>
      <c r="DB201" s="89"/>
      <c r="DC201" s="89"/>
      <c r="DD201" s="89"/>
      <c r="DE201" s="89"/>
      <c r="DF201" s="89"/>
      <c r="DG201" s="89"/>
      <c r="DH201" s="89"/>
      <c r="DI201" s="89"/>
      <c r="DJ201" s="89"/>
      <c r="DK201" s="89"/>
      <c r="DL201" s="89"/>
      <c r="DM201" s="89"/>
      <c r="DN201" s="89"/>
      <c r="DO201" s="89"/>
      <c r="DP201" s="89"/>
      <c r="DQ201" s="89"/>
      <c r="DR201" s="89"/>
      <c r="DS201" s="89"/>
      <c r="DT201" s="89"/>
    </row>
    <row r="202" spans="2:124" s="63" customFormat="1" x14ac:dyDescent="0.25">
      <c r="B202" s="64" t="str">
        <f>IF('A SAISIE'!B217="","",'A SAISIE'!B217)</f>
        <v/>
      </c>
      <c r="C202" s="79" t="str">
        <f>IF('A SAISIE'!C217="","",'A SAISIE'!C217)</f>
        <v/>
      </c>
      <c r="D202" s="65" t="str">
        <f>IF('A SAISIE'!D217="","",'A SAISIE'!D217)</f>
        <v/>
      </c>
      <c r="E202" s="65" t="str">
        <f>IF('A SAISIE'!E217="","",'A SAISIE'!E217)</f>
        <v/>
      </c>
      <c r="F202" s="79" t="str">
        <f t="shared" si="24"/>
        <v/>
      </c>
      <c r="G202" s="67" t="str">
        <f>IF(E202="","",VLOOKUP(C$22&amp;C$23,'C INDICES'!$A$6:$BP$149,VLOOKUP('A SAISIE'!C$35,'D kataloge'!E:F,2,FALSE),FALSE))</f>
        <v/>
      </c>
      <c r="H202" s="67" t="str">
        <f>IF(E202="","",VLOOKUP(C$22&amp;C$23,'C INDICES'!$A$6:$BP$149,VLOOKUP(E202,'D kataloge'!E:F,2,FALSE),FALSE))</f>
        <v/>
      </c>
      <c r="I202" s="66" t="str">
        <f t="shared" si="23"/>
        <v/>
      </c>
      <c r="J202" s="79" t="str">
        <f t="shared" si="25"/>
        <v/>
      </c>
      <c r="V202" s="101" t="str">
        <f t="shared" si="26"/>
        <v/>
      </c>
      <c r="W202" s="104" t="str">
        <f t="shared" si="27"/>
        <v/>
      </c>
      <c r="X202" s="104" t="str">
        <f t="shared" si="28"/>
        <v/>
      </c>
      <c r="AD202" s="107"/>
      <c r="AE202" s="107"/>
      <c r="CU202" s="89"/>
      <c r="CV202" s="89"/>
      <c r="CW202" s="89"/>
      <c r="CX202" s="89"/>
      <c r="CY202" s="89"/>
      <c r="CZ202" s="89"/>
      <c r="DA202" s="89"/>
      <c r="DB202" s="89"/>
      <c r="DC202" s="89"/>
      <c r="DD202" s="89"/>
      <c r="DE202" s="89"/>
      <c r="DF202" s="89"/>
      <c r="DG202" s="89"/>
      <c r="DH202" s="89"/>
      <c r="DI202" s="89"/>
      <c r="DJ202" s="89"/>
      <c r="DK202" s="89"/>
      <c r="DL202" s="89"/>
      <c r="DM202" s="89"/>
      <c r="DN202" s="89"/>
      <c r="DO202" s="89"/>
      <c r="DP202" s="89"/>
      <c r="DQ202" s="89"/>
      <c r="DR202" s="89"/>
      <c r="DS202" s="89"/>
      <c r="DT202" s="89"/>
    </row>
    <row r="203" spans="2:124" s="63" customFormat="1" x14ac:dyDescent="0.25">
      <c r="B203" s="64" t="str">
        <f>IF('A SAISIE'!B218="","",'A SAISIE'!B218)</f>
        <v/>
      </c>
      <c r="C203" s="79" t="str">
        <f>IF('A SAISIE'!C218="","",'A SAISIE'!C218)</f>
        <v/>
      </c>
      <c r="D203" s="65" t="str">
        <f>IF('A SAISIE'!D218="","",'A SAISIE'!D218)</f>
        <v/>
      </c>
      <c r="E203" s="65" t="str">
        <f>IF('A SAISIE'!E218="","",'A SAISIE'!E218)</f>
        <v/>
      </c>
      <c r="F203" s="79" t="str">
        <f t="shared" si="24"/>
        <v/>
      </c>
      <c r="G203" s="67" t="str">
        <f>IF(E203="","",VLOOKUP(C$22&amp;C$23,'C INDICES'!$A$6:$BP$149,VLOOKUP('A SAISIE'!C$35,'D kataloge'!E:F,2,FALSE),FALSE))</f>
        <v/>
      </c>
      <c r="H203" s="67" t="str">
        <f>IF(E203="","",VLOOKUP(C$22&amp;C$23,'C INDICES'!$A$6:$BP$149,VLOOKUP(E203,'D kataloge'!E:F,2,FALSE),FALSE))</f>
        <v/>
      </c>
      <c r="I203" s="66" t="str">
        <f t="shared" si="23"/>
        <v/>
      </c>
      <c r="J203" s="79" t="str">
        <f t="shared" si="25"/>
        <v/>
      </c>
      <c r="V203" s="101" t="str">
        <f t="shared" si="26"/>
        <v/>
      </c>
      <c r="W203" s="104" t="str">
        <f t="shared" si="27"/>
        <v/>
      </c>
      <c r="X203" s="104" t="str">
        <f t="shared" si="28"/>
        <v/>
      </c>
      <c r="AD203" s="107"/>
      <c r="AE203" s="107"/>
      <c r="CU203" s="89"/>
      <c r="CV203" s="89"/>
      <c r="CW203" s="89"/>
      <c r="CX203" s="89"/>
      <c r="CY203" s="89"/>
      <c r="CZ203" s="89"/>
      <c r="DA203" s="89"/>
      <c r="DB203" s="89"/>
      <c r="DC203" s="89"/>
      <c r="DD203" s="89"/>
      <c r="DE203" s="89"/>
      <c r="DF203" s="89"/>
      <c r="DG203" s="89"/>
      <c r="DH203" s="89"/>
      <c r="DI203" s="89"/>
      <c r="DJ203" s="89"/>
      <c r="DK203" s="89"/>
      <c r="DL203" s="89"/>
      <c r="DM203" s="89"/>
      <c r="DN203" s="89"/>
      <c r="DO203" s="89"/>
      <c r="DP203" s="89"/>
      <c r="DQ203" s="89"/>
      <c r="DR203" s="89"/>
      <c r="DS203" s="89"/>
      <c r="DT203" s="89"/>
    </row>
    <row r="204" spans="2:124" s="63" customFormat="1" x14ac:dyDescent="0.25">
      <c r="B204" s="64" t="str">
        <f>IF('A SAISIE'!B219="","",'A SAISIE'!B219)</f>
        <v/>
      </c>
      <c r="C204" s="79" t="str">
        <f>IF('A SAISIE'!C219="","",'A SAISIE'!C219)</f>
        <v/>
      </c>
      <c r="D204" s="65" t="str">
        <f>IF('A SAISIE'!D219="","",'A SAISIE'!D219)</f>
        <v/>
      </c>
      <c r="E204" s="65" t="str">
        <f>IF('A SAISIE'!E219="","",'A SAISIE'!E219)</f>
        <v/>
      </c>
      <c r="F204" s="79" t="str">
        <f t="shared" si="24"/>
        <v/>
      </c>
      <c r="G204" s="67" t="str">
        <f>IF(E204="","",VLOOKUP(C$22&amp;C$23,'C INDICES'!$A$6:$BP$149,VLOOKUP('A SAISIE'!C$35,'D kataloge'!E:F,2,FALSE),FALSE))</f>
        <v/>
      </c>
      <c r="H204" s="67" t="str">
        <f>IF(E204="","",VLOOKUP(C$22&amp;C$23,'C INDICES'!$A$6:$BP$149,VLOOKUP(E204,'D kataloge'!E:F,2,FALSE),FALSE))</f>
        <v/>
      </c>
      <c r="I204" s="66" t="str">
        <f t="shared" si="23"/>
        <v/>
      </c>
      <c r="J204" s="79" t="str">
        <f t="shared" si="25"/>
        <v/>
      </c>
      <c r="V204" s="101" t="str">
        <f t="shared" si="26"/>
        <v/>
      </c>
      <c r="W204" s="104" t="str">
        <f t="shared" si="27"/>
        <v/>
      </c>
      <c r="X204" s="104" t="str">
        <f t="shared" si="28"/>
        <v/>
      </c>
      <c r="AD204" s="107"/>
      <c r="AE204" s="107"/>
      <c r="CU204" s="89"/>
      <c r="CV204" s="89"/>
      <c r="CW204" s="89"/>
      <c r="CX204" s="89"/>
      <c r="CY204" s="89"/>
      <c r="CZ204" s="89"/>
      <c r="DA204" s="89"/>
      <c r="DB204" s="89"/>
      <c r="DC204" s="89"/>
      <c r="DD204" s="89"/>
      <c r="DE204" s="89"/>
      <c r="DF204" s="89"/>
      <c r="DG204" s="89"/>
      <c r="DH204" s="89"/>
      <c r="DI204" s="89"/>
      <c r="DJ204" s="89"/>
      <c r="DK204" s="89"/>
      <c r="DL204" s="89"/>
      <c r="DM204" s="89"/>
      <c r="DN204" s="89"/>
      <c r="DO204" s="89"/>
      <c r="DP204" s="89"/>
      <c r="DQ204" s="89"/>
      <c r="DR204" s="89"/>
      <c r="DS204" s="89"/>
      <c r="DT204" s="89"/>
    </row>
    <row r="205" spans="2:124" s="63" customFormat="1" x14ac:dyDescent="0.25">
      <c r="B205" s="64" t="str">
        <f>IF('A SAISIE'!B220="","",'A SAISIE'!B220)</f>
        <v/>
      </c>
      <c r="C205" s="79" t="str">
        <f>IF('A SAISIE'!C220="","",'A SAISIE'!C220)</f>
        <v/>
      </c>
      <c r="D205" s="65" t="str">
        <f>IF('A SAISIE'!D220="","",'A SAISIE'!D220)</f>
        <v/>
      </c>
      <c r="E205" s="65" t="str">
        <f>IF('A SAISIE'!E220="","",'A SAISIE'!E220)</f>
        <v/>
      </c>
      <c r="F205" s="79" t="str">
        <f t="shared" si="24"/>
        <v/>
      </c>
      <c r="G205" s="67" t="str">
        <f>IF(E205="","",VLOOKUP(C$22&amp;C$23,'C INDICES'!$A$6:$BP$149,VLOOKUP('A SAISIE'!C$35,'D kataloge'!E:F,2,FALSE),FALSE))</f>
        <v/>
      </c>
      <c r="H205" s="67" t="str">
        <f>IF(E205="","",VLOOKUP(C$22&amp;C$23,'C INDICES'!$A$6:$BP$149,VLOOKUP(E205,'D kataloge'!E:F,2,FALSE),FALSE))</f>
        <v/>
      </c>
      <c r="I205" s="66" t="str">
        <f t="shared" si="23"/>
        <v/>
      </c>
      <c r="J205" s="79" t="str">
        <f t="shared" si="25"/>
        <v/>
      </c>
      <c r="V205" s="101" t="str">
        <f t="shared" si="26"/>
        <v/>
      </c>
      <c r="W205" s="104" t="str">
        <f t="shared" si="27"/>
        <v/>
      </c>
      <c r="X205" s="104" t="str">
        <f t="shared" si="28"/>
        <v/>
      </c>
      <c r="AD205" s="107"/>
      <c r="AE205" s="107"/>
      <c r="CU205" s="89"/>
      <c r="CV205" s="89"/>
      <c r="CW205" s="89"/>
      <c r="CX205" s="89"/>
      <c r="CY205" s="89"/>
      <c r="CZ205" s="89"/>
      <c r="DA205" s="89"/>
      <c r="DB205" s="89"/>
      <c r="DC205" s="89"/>
      <c r="DD205" s="89"/>
      <c r="DE205" s="89"/>
      <c r="DF205" s="89"/>
      <c r="DG205" s="89"/>
      <c r="DH205" s="89"/>
      <c r="DI205" s="89"/>
      <c r="DJ205" s="89"/>
      <c r="DK205" s="89"/>
      <c r="DL205" s="89"/>
      <c r="DM205" s="89"/>
      <c r="DN205" s="89"/>
      <c r="DO205" s="89"/>
      <c r="DP205" s="89"/>
      <c r="DQ205" s="89"/>
      <c r="DR205" s="89"/>
      <c r="DS205" s="89"/>
      <c r="DT205" s="89"/>
    </row>
    <row r="206" spans="2:124" s="63" customFormat="1" x14ac:dyDescent="0.25">
      <c r="B206" s="64" t="str">
        <f>IF('A SAISIE'!B221="","",'A SAISIE'!B221)</f>
        <v/>
      </c>
      <c r="C206" s="79" t="str">
        <f>IF('A SAISIE'!C221="","",'A SAISIE'!C221)</f>
        <v/>
      </c>
      <c r="D206" s="65" t="str">
        <f>IF('A SAISIE'!D221="","",'A SAISIE'!D221)</f>
        <v/>
      </c>
      <c r="E206" s="65" t="str">
        <f>IF('A SAISIE'!E221="","",'A SAISIE'!E221)</f>
        <v/>
      </c>
      <c r="F206" s="79" t="str">
        <f t="shared" si="24"/>
        <v/>
      </c>
      <c r="G206" s="67" t="str">
        <f>IF(E206="","",VLOOKUP(C$22&amp;C$23,'C INDICES'!$A$6:$BP$149,VLOOKUP('A SAISIE'!C$35,'D kataloge'!E:F,2,FALSE),FALSE))</f>
        <v/>
      </c>
      <c r="H206" s="67" t="str">
        <f>IF(E206="","",VLOOKUP(C$22&amp;C$23,'C INDICES'!$A$6:$BP$149,VLOOKUP(E206,'D kataloge'!E:F,2,FALSE),FALSE))</f>
        <v/>
      </c>
      <c r="I206" s="66" t="str">
        <f t="shared" si="23"/>
        <v/>
      </c>
      <c r="J206" s="79" t="str">
        <f t="shared" si="25"/>
        <v/>
      </c>
      <c r="V206" s="101" t="str">
        <f t="shared" si="26"/>
        <v/>
      </c>
      <c r="W206" s="104" t="str">
        <f t="shared" si="27"/>
        <v/>
      </c>
      <c r="X206" s="104" t="str">
        <f t="shared" si="28"/>
        <v/>
      </c>
      <c r="AD206" s="107"/>
      <c r="AE206" s="107"/>
      <c r="CU206" s="89"/>
      <c r="CV206" s="89"/>
      <c r="CW206" s="89"/>
      <c r="CX206" s="89"/>
      <c r="CY206" s="89"/>
      <c r="CZ206" s="89"/>
      <c r="DA206" s="89"/>
      <c r="DB206" s="89"/>
      <c r="DC206" s="89"/>
      <c r="DD206" s="89"/>
      <c r="DE206" s="89"/>
      <c r="DF206" s="89"/>
      <c r="DG206" s="89"/>
      <c r="DH206" s="89"/>
      <c r="DI206" s="89"/>
      <c r="DJ206" s="89"/>
      <c r="DK206" s="89"/>
      <c r="DL206" s="89"/>
      <c r="DM206" s="89"/>
      <c r="DN206" s="89"/>
      <c r="DO206" s="89"/>
      <c r="DP206" s="89"/>
      <c r="DQ206" s="89"/>
      <c r="DR206" s="89"/>
      <c r="DS206" s="89"/>
      <c r="DT206" s="89"/>
    </row>
    <row r="207" spans="2:124" s="63" customFormat="1" x14ac:dyDescent="0.25">
      <c r="B207" s="64" t="str">
        <f>IF('A SAISIE'!B222="","",'A SAISIE'!B222)</f>
        <v/>
      </c>
      <c r="C207" s="79" t="str">
        <f>IF('A SAISIE'!C222="","",'A SAISIE'!C222)</f>
        <v/>
      </c>
      <c r="D207" s="65" t="str">
        <f>IF('A SAISIE'!D222="","",'A SAISIE'!D222)</f>
        <v/>
      </c>
      <c r="E207" s="65" t="str">
        <f>IF('A SAISIE'!E222="","",'A SAISIE'!E222)</f>
        <v/>
      </c>
      <c r="F207" s="79" t="str">
        <f t="shared" si="24"/>
        <v/>
      </c>
      <c r="G207" s="67" t="str">
        <f>IF(E207="","",VLOOKUP(C$22&amp;C$23,'C INDICES'!$A$6:$BP$149,VLOOKUP('A SAISIE'!C$35,'D kataloge'!E:F,2,FALSE),FALSE))</f>
        <v/>
      </c>
      <c r="H207" s="67" t="str">
        <f>IF(E207="","",VLOOKUP(C$22&amp;C$23,'C INDICES'!$A$6:$BP$149,VLOOKUP(E207,'D kataloge'!E:F,2,FALSE),FALSE))</f>
        <v/>
      </c>
      <c r="I207" s="66" t="str">
        <f t="shared" si="23"/>
        <v/>
      </c>
      <c r="J207" s="79" t="str">
        <f t="shared" si="25"/>
        <v/>
      </c>
      <c r="V207" s="101" t="str">
        <f t="shared" si="26"/>
        <v/>
      </c>
      <c r="W207" s="104" t="str">
        <f t="shared" si="27"/>
        <v/>
      </c>
      <c r="X207" s="104" t="str">
        <f t="shared" si="28"/>
        <v/>
      </c>
      <c r="AD207" s="107"/>
      <c r="AE207" s="107"/>
      <c r="CU207" s="89"/>
      <c r="CV207" s="89"/>
      <c r="CW207" s="89"/>
      <c r="CX207" s="89"/>
      <c r="CY207" s="89"/>
      <c r="CZ207" s="89"/>
      <c r="DA207" s="89"/>
      <c r="DB207" s="89"/>
      <c r="DC207" s="89"/>
      <c r="DD207" s="89"/>
      <c r="DE207" s="89"/>
      <c r="DF207" s="89"/>
      <c r="DG207" s="89"/>
      <c r="DH207" s="89"/>
      <c r="DI207" s="89"/>
      <c r="DJ207" s="89"/>
      <c r="DK207" s="89"/>
      <c r="DL207" s="89"/>
      <c r="DM207" s="89"/>
      <c r="DN207" s="89"/>
      <c r="DO207" s="89"/>
      <c r="DP207" s="89"/>
      <c r="DQ207" s="89"/>
      <c r="DR207" s="89"/>
      <c r="DS207" s="89"/>
      <c r="DT207" s="89"/>
    </row>
    <row r="208" spans="2:124" s="63" customFormat="1" x14ac:dyDescent="0.25">
      <c r="B208" s="64" t="str">
        <f>IF('A SAISIE'!B223="","",'A SAISIE'!B223)</f>
        <v/>
      </c>
      <c r="C208" s="79" t="str">
        <f>IF('A SAISIE'!C223="","",'A SAISIE'!C223)</f>
        <v/>
      </c>
      <c r="D208" s="65" t="str">
        <f>IF('A SAISIE'!D223="","",'A SAISIE'!D223)</f>
        <v/>
      </c>
      <c r="E208" s="65" t="str">
        <f>IF('A SAISIE'!E223="","",'A SAISIE'!E223)</f>
        <v/>
      </c>
      <c r="F208" s="79" t="str">
        <f t="shared" si="24"/>
        <v/>
      </c>
      <c r="G208" s="67" t="str">
        <f>IF(E208="","",VLOOKUP(C$22&amp;C$23,'C INDICES'!$A$6:$BP$149,VLOOKUP('A SAISIE'!C$35,'D kataloge'!E:F,2,FALSE),FALSE))</f>
        <v/>
      </c>
      <c r="H208" s="67" t="str">
        <f>IF(E208="","",VLOOKUP(C$22&amp;C$23,'C INDICES'!$A$6:$BP$149,VLOOKUP(E208,'D kataloge'!E:F,2,FALSE),FALSE))</f>
        <v/>
      </c>
      <c r="I208" s="66" t="str">
        <f t="shared" si="23"/>
        <v/>
      </c>
      <c r="J208" s="79" t="str">
        <f t="shared" si="25"/>
        <v/>
      </c>
      <c r="V208" s="101" t="str">
        <f t="shared" si="26"/>
        <v/>
      </c>
      <c r="W208" s="104" t="str">
        <f t="shared" si="27"/>
        <v/>
      </c>
      <c r="X208" s="104" t="str">
        <f t="shared" si="28"/>
        <v/>
      </c>
      <c r="AD208" s="107"/>
      <c r="AE208" s="107"/>
      <c r="CU208" s="89"/>
      <c r="CV208" s="89"/>
      <c r="CW208" s="89"/>
      <c r="CX208" s="89"/>
      <c r="CY208" s="89"/>
      <c r="CZ208" s="89"/>
      <c r="DA208" s="89"/>
      <c r="DB208" s="89"/>
      <c r="DC208" s="89"/>
      <c r="DD208" s="89"/>
      <c r="DE208" s="89"/>
      <c r="DF208" s="89"/>
      <c r="DG208" s="89"/>
      <c r="DH208" s="89"/>
      <c r="DI208" s="89"/>
      <c r="DJ208" s="89"/>
      <c r="DK208" s="89"/>
      <c r="DL208" s="89"/>
      <c r="DM208" s="89"/>
      <c r="DN208" s="89"/>
      <c r="DO208" s="89"/>
      <c r="DP208" s="89"/>
      <c r="DQ208" s="89"/>
      <c r="DR208" s="89"/>
      <c r="DS208" s="89"/>
      <c r="DT208" s="89"/>
    </row>
    <row r="209" spans="2:124" s="63" customFormat="1" x14ac:dyDescent="0.25">
      <c r="B209" s="64" t="str">
        <f>IF('A SAISIE'!B224="","",'A SAISIE'!B224)</f>
        <v/>
      </c>
      <c r="C209" s="79" t="str">
        <f>IF('A SAISIE'!C224="","",'A SAISIE'!C224)</f>
        <v/>
      </c>
      <c r="D209" s="65" t="str">
        <f>IF('A SAISIE'!D224="","",'A SAISIE'!D224)</f>
        <v/>
      </c>
      <c r="E209" s="65" t="str">
        <f>IF('A SAISIE'!E224="","",'A SAISIE'!E224)</f>
        <v/>
      </c>
      <c r="F209" s="79" t="str">
        <f t="shared" si="24"/>
        <v/>
      </c>
      <c r="G209" s="67" t="str">
        <f>IF(E209="","",VLOOKUP(C$22&amp;C$23,'C INDICES'!$A$6:$BP$149,VLOOKUP('A SAISIE'!C$35,'D kataloge'!E:F,2,FALSE),FALSE))</f>
        <v/>
      </c>
      <c r="H209" s="67" t="str">
        <f>IF(E209="","",VLOOKUP(C$22&amp;C$23,'C INDICES'!$A$6:$BP$149,VLOOKUP(E209,'D kataloge'!E:F,2,FALSE),FALSE))</f>
        <v/>
      </c>
      <c r="I209" s="66" t="str">
        <f t="shared" si="23"/>
        <v/>
      </c>
      <c r="J209" s="79" t="str">
        <f t="shared" si="25"/>
        <v/>
      </c>
      <c r="V209" s="101" t="str">
        <f t="shared" si="26"/>
        <v/>
      </c>
      <c r="W209" s="104" t="str">
        <f t="shared" si="27"/>
        <v/>
      </c>
      <c r="X209" s="104" t="str">
        <f t="shared" si="28"/>
        <v/>
      </c>
      <c r="AD209" s="107"/>
      <c r="AE209" s="107"/>
      <c r="CU209" s="89"/>
      <c r="CV209" s="89"/>
      <c r="CW209" s="89"/>
      <c r="CX209" s="89"/>
      <c r="CY209" s="89"/>
      <c r="CZ209" s="89"/>
      <c r="DA209" s="89"/>
      <c r="DB209" s="89"/>
      <c r="DC209" s="89"/>
      <c r="DD209" s="89"/>
      <c r="DE209" s="89"/>
      <c r="DF209" s="89"/>
      <c r="DG209" s="89"/>
      <c r="DH209" s="89"/>
      <c r="DI209" s="89"/>
      <c r="DJ209" s="89"/>
      <c r="DK209" s="89"/>
      <c r="DL209" s="89"/>
      <c r="DM209" s="89"/>
      <c r="DN209" s="89"/>
      <c r="DO209" s="89"/>
      <c r="DP209" s="89"/>
      <c r="DQ209" s="89"/>
      <c r="DR209" s="89"/>
      <c r="DS209" s="89"/>
      <c r="DT209" s="89"/>
    </row>
    <row r="210" spans="2:124" s="63" customFormat="1" x14ac:dyDescent="0.25">
      <c r="B210" s="64" t="str">
        <f>IF('A SAISIE'!B225="","",'A SAISIE'!B225)</f>
        <v/>
      </c>
      <c r="C210" s="79" t="str">
        <f>IF('A SAISIE'!C225="","",'A SAISIE'!C225)</f>
        <v/>
      </c>
      <c r="D210" s="65" t="str">
        <f>IF('A SAISIE'!D225="","",'A SAISIE'!D225)</f>
        <v/>
      </c>
      <c r="E210" s="65" t="str">
        <f>IF('A SAISIE'!E225="","",'A SAISIE'!E225)</f>
        <v/>
      </c>
      <c r="F210" s="79" t="str">
        <f t="shared" si="24"/>
        <v/>
      </c>
      <c r="G210" s="67" t="str">
        <f>IF(E210="","",VLOOKUP(C$22&amp;C$23,'C INDICES'!$A$6:$BP$149,VLOOKUP('A SAISIE'!C$35,'D kataloge'!E:F,2,FALSE),FALSE))</f>
        <v/>
      </c>
      <c r="H210" s="67" t="str">
        <f>IF(E210="","",VLOOKUP(C$22&amp;C$23,'C INDICES'!$A$6:$BP$149,VLOOKUP(E210,'D kataloge'!E:F,2,FALSE),FALSE))</f>
        <v/>
      </c>
      <c r="I210" s="66" t="str">
        <f t="shared" si="23"/>
        <v/>
      </c>
      <c r="J210" s="79" t="str">
        <f t="shared" si="25"/>
        <v/>
      </c>
      <c r="V210" s="101" t="str">
        <f t="shared" si="26"/>
        <v/>
      </c>
      <c r="W210" s="104" t="str">
        <f t="shared" si="27"/>
        <v/>
      </c>
      <c r="X210" s="104" t="str">
        <f t="shared" si="28"/>
        <v/>
      </c>
      <c r="AD210" s="107"/>
      <c r="AE210" s="107"/>
      <c r="CU210" s="89"/>
      <c r="CV210" s="89"/>
      <c r="CW210" s="89"/>
      <c r="CX210" s="89"/>
      <c r="CY210" s="89"/>
      <c r="CZ210" s="89"/>
      <c r="DA210" s="89"/>
      <c r="DB210" s="89"/>
      <c r="DC210" s="89"/>
      <c r="DD210" s="89"/>
      <c r="DE210" s="89"/>
      <c r="DF210" s="89"/>
      <c r="DG210" s="89"/>
      <c r="DH210" s="89"/>
      <c r="DI210" s="89"/>
      <c r="DJ210" s="89"/>
      <c r="DK210" s="89"/>
      <c r="DL210" s="89"/>
      <c r="DM210" s="89"/>
      <c r="DN210" s="89"/>
      <c r="DO210" s="89"/>
      <c r="DP210" s="89"/>
      <c r="DQ210" s="89"/>
      <c r="DR210" s="89"/>
      <c r="DS210" s="89"/>
      <c r="DT210" s="89"/>
    </row>
    <row r="211" spans="2:124" s="63" customFormat="1" x14ac:dyDescent="0.25">
      <c r="B211" s="64" t="str">
        <f>IF('A SAISIE'!B226="","",'A SAISIE'!B226)</f>
        <v/>
      </c>
      <c r="C211" s="79" t="str">
        <f>IF('A SAISIE'!C226="","",'A SAISIE'!C226)</f>
        <v/>
      </c>
      <c r="D211" s="65" t="str">
        <f>IF('A SAISIE'!D226="","",'A SAISIE'!D226)</f>
        <v/>
      </c>
      <c r="E211" s="65" t="str">
        <f>IF('A SAISIE'!E226="","",'A SAISIE'!E226)</f>
        <v/>
      </c>
      <c r="F211" s="79" t="str">
        <f t="shared" si="24"/>
        <v/>
      </c>
      <c r="G211" s="67" t="str">
        <f>IF(E211="","",VLOOKUP(C$22&amp;C$23,'C INDICES'!$A$6:$BP$149,VLOOKUP('A SAISIE'!C$35,'D kataloge'!E:F,2,FALSE),FALSE))</f>
        <v/>
      </c>
      <c r="H211" s="67" t="str">
        <f>IF(E211="","",VLOOKUP(C$22&amp;C$23,'C INDICES'!$A$6:$BP$149,VLOOKUP(E211,'D kataloge'!E:F,2,FALSE),FALSE))</f>
        <v/>
      </c>
      <c r="I211" s="66" t="str">
        <f t="shared" si="23"/>
        <v/>
      </c>
      <c r="J211" s="79" t="str">
        <f t="shared" si="25"/>
        <v/>
      </c>
      <c r="V211" s="101" t="str">
        <f t="shared" si="26"/>
        <v/>
      </c>
      <c r="W211" s="104" t="str">
        <f t="shared" si="27"/>
        <v/>
      </c>
      <c r="X211" s="104" t="str">
        <f t="shared" si="28"/>
        <v/>
      </c>
      <c r="AD211" s="107"/>
      <c r="AE211" s="107"/>
      <c r="CU211" s="89"/>
      <c r="CV211" s="89"/>
      <c r="CW211" s="89"/>
      <c r="CX211" s="89"/>
      <c r="CY211" s="89"/>
      <c r="CZ211" s="89"/>
      <c r="DA211" s="89"/>
      <c r="DB211" s="89"/>
      <c r="DC211" s="89"/>
      <c r="DD211" s="89"/>
      <c r="DE211" s="89"/>
      <c r="DF211" s="89"/>
      <c r="DG211" s="89"/>
      <c r="DH211" s="89"/>
      <c r="DI211" s="89"/>
      <c r="DJ211" s="89"/>
      <c r="DK211" s="89"/>
      <c r="DL211" s="89"/>
      <c r="DM211" s="89"/>
      <c r="DN211" s="89"/>
      <c r="DO211" s="89"/>
      <c r="DP211" s="89"/>
      <c r="DQ211" s="89"/>
      <c r="DR211" s="89"/>
      <c r="DS211" s="89"/>
      <c r="DT211" s="89"/>
    </row>
    <row r="212" spans="2:124" s="63" customFormat="1" x14ac:dyDescent="0.25">
      <c r="B212" s="64" t="str">
        <f>IF('A SAISIE'!B227="","",'A SAISIE'!B227)</f>
        <v/>
      </c>
      <c r="C212" s="79" t="str">
        <f>IF('A SAISIE'!C227="","",'A SAISIE'!C227)</f>
        <v/>
      </c>
      <c r="D212" s="65" t="str">
        <f>IF('A SAISIE'!D227="","",'A SAISIE'!D227)</f>
        <v/>
      </c>
      <c r="E212" s="65" t="str">
        <f>IF('A SAISIE'!E227="","",'A SAISIE'!E227)</f>
        <v/>
      </c>
      <c r="F212" s="79" t="str">
        <f t="shared" si="24"/>
        <v/>
      </c>
      <c r="G212" s="67" t="str">
        <f>IF(E212="","",VLOOKUP(C$22&amp;C$23,'C INDICES'!$A$6:$BP$149,VLOOKUP('A SAISIE'!C$35,'D kataloge'!E:F,2,FALSE),FALSE))</f>
        <v/>
      </c>
      <c r="H212" s="67" t="str">
        <f>IF(E212="","",VLOOKUP(C$22&amp;C$23,'C INDICES'!$A$6:$BP$149,VLOOKUP(E212,'D kataloge'!E:F,2,FALSE),FALSE))</f>
        <v/>
      </c>
      <c r="I212" s="66" t="str">
        <f t="shared" si="23"/>
        <v/>
      </c>
      <c r="J212" s="79" t="str">
        <f t="shared" si="25"/>
        <v/>
      </c>
      <c r="V212" s="101" t="str">
        <f t="shared" si="26"/>
        <v/>
      </c>
      <c r="W212" s="104" t="str">
        <f t="shared" si="27"/>
        <v/>
      </c>
      <c r="X212" s="104" t="str">
        <f t="shared" si="28"/>
        <v/>
      </c>
      <c r="AD212" s="107"/>
      <c r="AE212" s="107"/>
      <c r="CU212" s="89"/>
      <c r="CV212" s="89"/>
      <c r="CW212" s="89"/>
      <c r="CX212" s="89"/>
      <c r="CY212" s="89"/>
      <c r="CZ212" s="89"/>
      <c r="DA212" s="89"/>
      <c r="DB212" s="89"/>
      <c r="DC212" s="89"/>
      <c r="DD212" s="89"/>
      <c r="DE212" s="89"/>
      <c r="DF212" s="89"/>
      <c r="DG212" s="89"/>
      <c r="DH212" s="89"/>
      <c r="DI212" s="89"/>
      <c r="DJ212" s="89"/>
      <c r="DK212" s="89"/>
      <c r="DL212" s="89"/>
      <c r="DM212" s="89"/>
      <c r="DN212" s="89"/>
      <c r="DO212" s="89"/>
      <c r="DP212" s="89"/>
      <c r="DQ212" s="89"/>
      <c r="DR212" s="89"/>
      <c r="DS212" s="89"/>
      <c r="DT212" s="89"/>
    </row>
    <row r="213" spans="2:124" s="63" customFormat="1" x14ac:dyDescent="0.25">
      <c r="B213" s="64" t="str">
        <f>IF('A SAISIE'!B228="","",'A SAISIE'!B228)</f>
        <v/>
      </c>
      <c r="C213" s="79" t="str">
        <f>IF('A SAISIE'!C228="","",'A SAISIE'!C228)</f>
        <v/>
      </c>
      <c r="D213" s="65" t="str">
        <f>IF('A SAISIE'!D228="","",'A SAISIE'!D228)</f>
        <v/>
      </c>
      <c r="E213" s="65" t="str">
        <f>IF('A SAISIE'!E228="","",'A SAISIE'!E228)</f>
        <v/>
      </c>
      <c r="F213" s="79" t="str">
        <f t="shared" si="24"/>
        <v/>
      </c>
      <c r="G213" s="67" t="str">
        <f>IF(E213="","",VLOOKUP(C$22&amp;C$23,'C INDICES'!$A$6:$BP$149,VLOOKUP('A SAISIE'!C$35,'D kataloge'!E:F,2,FALSE),FALSE))</f>
        <v/>
      </c>
      <c r="H213" s="67" t="str">
        <f>IF(E213="","",VLOOKUP(C$22&amp;C$23,'C INDICES'!$A$6:$BP$149,VLOOKUP(E213,'D kataloge'!E:F,2,FALSE),FALSE))</f>
        <v/>
      </c>
      <c r="I213" s="66" t="str">
        <f t="shared" si="23"/>
        <v/>
      </c>
      <c r="J213" s="79" t="str">
        <f t="shared" si="25"/>
        <v/>
      </c>
      <c r="V213" s="101" t="str">
        <f t="shared" si="26"/>
        <v/>
      </c>
      <c r="W213" s="104" t="str">
        <f t="shared" si="27"/>
        <v/>
      </c>
      <c r="X213" s="104" t="str">
        <f t="shared" si="28"/>
        <v/>
      </c>
      <c r="AD213" s="107"/>
      <c r="AE213" s="107"/>
      <c r="CU213" s="89"/>
      <c r="CV213" s="89"/>
      <c r="CW213" s="89"/>
      <c r="CX213" s="89"/>
      <c r="CY213" s="89"/>
      <c r="CZ213" s="89"/>
      <c r="DA213" s="89"/>
      <c r="DB213" s="89"/>
      <c r="DC213" s="89"/>
      <c r="DD213" s="89"/>
      <c r="DE213" s="89"/>
      <c r="DF213" s="89"/>
      <c r="DG213" s="89"/>
      <c r="DH213" s="89"/>
      <c r="DI213" s="89"/>
      <c r="DJ213" s="89"/>
      <c r="DK213" s="89"/>
      <c r="DL213" s="89"/>
      <c r="DM213" s="89"/>
      <c r="DN213" s="89"/>
      <c r="DO213" s="89"/>
      <c r="DP213" s="89"/>
      <c r="DQ213" s="89"/>
      <c r="DR213" s="89"/>
      <c r="DS213" s="89"/>
      <c r="DT213" s="89"/>
    </row>
    <row r="214" spans="2:124" s="63" customFormat="1" x14ac:dyDescent="0.25">
      <c r="B214" s="64" t="str">
        <f>IF('A SAISIE'!B229="","",'A SAISIE'!B229)</f>
        <v/>
      </c>
      <c r="C214" s="79" t="str">
        <f>IF('A SAISIE'!C229="","",'A SAISIE'!C229)</f>
        <v/>
      </c>
      <c r="D214" s="65" t="str">
        <f>IF('A SAISIE'!D229="","",'A SAISIE'!D229)</f>
        <v/>
      </c>
      <c r="E214" s="65" t="str">
        <f>IF('A SAISIE'!E229="","",'A SAISIE'!E229)</f>
        <v/>
      </c>
      <c r="F214" s="79" t="str">
        <f t="shared" si="24"/>
        <v/>
      </c>
      <c r="G214" s="67" t="str">
        <f>IF(E214="","",VLOOKUP(C$22&amp;C$23,'C INDICES'!$A$6:$BP$149,VLOOKUP('A SAISIE'!C$35,'D kataloge'!E:F,2,FALSE),FALSE))</f>
        <v/>
      </c>
      <c r="H214" s="67" t="str">
        <f>IF(E214="","",VLOOKUP(C$22&amp;C$23,'C INDICES'!$A$6:$BP$149,VLOOKUP(E214,'D kataloge'!E:F,2,FALSE),FALSE))</f>
        <v/>
      </c>
      <c r="I214" s="66" t="str">
        <f t="shared" si="23"/>
        <v/>
      </c>
      <c r="J214" s="79" t="str">
        <f t="shared" si="25"/>
        <v/>
      </c>
      <c r="V214" s="101" t="str">
        <f t="shared" si="26"/>
        <v/>
      </c>
      <c r="W214" s="104" t="str">
        <f t="shared" si="27"/>
        <v/>
      </c>
      <c r="X214" s="104" t="str">
        <f t="shared" si="28"/>
        <v/>
      </c>
      <c r="AD214" s="107"/>
      <c r="AE214" s="107"/>
      <c r="CU214" s="89"/>
      <c r="CV214" s="89"/>
      <c r="CW214" s="89"/>
      <c r="CX214" s="89"/>
      <c r="CY214" s="89"/>
      <c r="CZ214" s="89"/>
      <c r="DA214" s="89"/>
      <c r="DB214" s="89"/>
      <c r="DC214" s="89"/>
      <c r="DD214" s="89"/>
      <c r="DE214" s="89"/>
      <c r="DF214" s="89"/>
      <c r="DG214" s="89"/>
      <c r="DH214" s="89"/>
      <c r="DI214" s="89"/>
      <c r="DJ214" s="89"/>
      <c r="DK214" s="89"/>
      <c r="DL214" s="89"/>
      <c r="DM214" s="89"/>
      <c r="DN214" s="89"/>
      <c r="DO214" s="89"/>
      <c r="DP214" s="89"/>
      <c r="DQ214" s="89"/>
      <c r="DR214" s="89"/>
      <c r="DS214" s="89"/>
      <c r="DT214" s="89"/>
    </row>
    <row r="215" spans="2:124" s="63" customFormat="1" x14ac:dyDescent="0.25">
      <c r="B215" s="64" t="str">
        <f>IF('A SAISIE'!B230="","",'A SAISIE'!B230)</f>
        <v/>
      </c>
      <c r="C215" s="79" t="str">
        <f>IF('A SAISIE'!C230="","",'A SAISIE'!C230)</f>
        <v/>
      </c>
      <c r="D215" s="65" t="str">
        <f>IF('A SAISIE'!D230="","",'A SAISIE'!D230)</f>
        <v/>
      </c>
      <c r="E215" s="65" t="str">
        <f>IF('A SAISIE'!E230="","",'A SAISIE'!E230)</f>
        <v/>
      </c>
      <c r="F215" s="79" t="str">
        <f t="shared" si="24"/>
        <v/>
      </c>
      <c r="G215" s="67" t="str">
        <f>IF(E215="","",VLOOKUP(C$22&amp;C$23,'C INDICES'!$A$6:$BP$149,VLOOKUP('A SAISIE'!C$35,'D kataloge'!E:F,2,FALSE),FALSE))</f>
        <v/>
      </c>
      <c r="H215" s="67" t="str">
        <f>IF(E215="","",VLOOKUP(C$22&amp;C$23,'C INDICES'!$A$6:$BP$149,VLOOKUP(E215,'D kataloge'!E:F,2,FALSE),FALSE))</f>
        <v/>
      </c>
      <c r="I215" s="66" t="str">
        <f t="shared" si="23"/>
        <v/>
      </c>
      <c r="J215" s="79" t="str">
        <f t="shared" si="25"/>
        <v/>
      </c>
      <c r="V215" s="101" t="str">
        <f t="shared" si="26"/>
        <v/>
      </c>
      <c r="W215" s="104" t="str">
        <f t="shared" si="27"/>
        <v/>
      </c>
      <c r="X215" s="104" t="str">
        <f t="shared" si="28"/>
        <v/>
      </c>
      <c r="AD215" s="107"/>
      <c r="AE215" s="107"/>
      <c r="CU215" s="89"/>
      <c r="CV215" s="89"/>
      <c r="CW215" s="89"/>
      <c r="CX215" s="89"/>
      <c r="CY215" s="89"/>
      <c r="CZ215" s="89"/>
      <c r="DA215" s="89"/>
      <c r="DB215" s="89"/>
      <c r="DC215" s="89"/>
      <c r="DD215" s="89"/>
      <c r="DE215" s="89"/>
      <c r="DF215" s="89"/>
      <c r="DG215" s="89"/>
      <c r="DH215" s="89"/>
      <c r="DI215" s="89"/>
      <c r="DJ215" s="89"/>
      <c r="DK215" s="89"/>
      <c r="DL215" s="89"/>
      <c r="DM215" s="89"/>
      <c r="DN215" s="89"/>
      <c r="DO215" s="89"/>
      <c r="DP215" s="89"/>
      <c r="DQ215" s="89"/>
      <c r="DR215" s="89"/>
      <c r="DS215" s="89"/>
      <c r="DT215" s="89"/>
    </row>
    <row r="216" spans="2:124" s="63" customFormat="1" x14ac:dyDescent="0.25">
      <c r="B216" s="64" t="str">
        <f>IF('A SAISIE'!B231="","",'A SAISIE'!B231)</f>
        <v/>
      </c>
      <c r="C216" s="79" t="str">
        <f>IF('A SAISIE'!C231="","",'A SAISIE'!C231)</f>
        <v/>
      </c>
      <c r="D216" s="65" t="str">
        <f>IF('A SAISIE'!D231="","",'A SAISIE'!D231)</f>
        <v/>
      </c>
      <c r="E216" s="65" t="str">
        <f>IF('A SAISIE'!E231="","",'A SAISIE'!E231)</f>
        <v/>
      </c>
      <c r="F216" s="79" t="str">
        <f t="shared" si="24"/>
        <v/>
      </c>
      <c r="G216" s="67" t="str">
        <f>IF(E216="","",VLOOKUP(C$22&amp;C$23,'C INDICES'!$A$6:$BP$149,VLOOKUP('A SAISIE'!C$35,'D kataloge'!E:F,2,FALSE),FALSE))</f>
        <v/>
      </c>
      <c r="H216" s="67" t="str">
        <f>IF(E216="","",VLOOKUP(C$22&amp;C$23,'C INDICES'!$A$6:$BP$149,VLOOKUP(E216,'D kataloge'!E:F,2,FALSE),FALSE))</f>
        <v/>
      </c>
      <c r="I216" s="66" t="str">
        <f t="shared" si="23"/>
        <v/>
      </c>
      <c r="J216" s="79" t="str">
        <f t="shared" si="25"/>
        <v/>
      </c>
      <c r="V216" s="101" t="str">
        <f t="shared" si="26"/>
        <v/>
      </c>
      <c r="W216" s="104" t="str">
        <f t="shared" si="27"/>
        <v/>
      </c>
      <c r="X216" s="104" t="str">
        <f t="shared" si="28"/>
        <v/>
      </c>
      <c r="AD216" s="107"/>
      <c r="AE216" s="107"/>
      <c r="CU216" s="89"/>
      <c r="CV216" s="89"/>
      <c r="CW216" s="89"/>
      <c r="CX216" s="89"/>
      <c r="CY216" s="89"/>
      <c r="CZ216" s="89"/>
      <c r="DA216" s="89"/>
      <c r="DB216" s="89"/>
      <c r="DC216" s="89"/>
      <c r="DD216" s="89"/>
      <c r="DE216" s="89"/>
      <c r="DF216" s="89"/>
      <c r="DG216" s="89"/>
      <c r="DH216" s="89"/>
      <c r="DI216" s="89"/>
      <c r="DJ216" s="89"/>
      <c r="DK216" s="89"/>
      <c r="DL216" s="89"/>
      <c r="DM216" s="89"/>
      <c r="DN216" s="89"/>
      <c r="DO216" s="89"/>
      <c r="DP216" s="89"/>
      <c r="DQ216" s="89"/>
      <c r="DR216" s="89"/>
      <c r="DS216" s="89"/>
      <c r="DT216" s="89"/>
    </row>
    <row r="217" spans="2:124" s="63" customFormat="1" x14ac:dyDescent="0.25">
      <c r="B217" s="64" t="str">
        <f>IF('A SAISIE'!B232="","",'A SAISIE'!B232)</f>
        <v/>
      </c>
      <c r="C217" s="79" t="str">
        <f>IF('A SAISIE'!C232="","",'A SAISIE'!C232)</f>
        <v/>
      </c>
      <c r="D217" s="65" t="str">
        <f>IF('A SAISIE'!D232="","",'A SAISIE'!D232)</f>
        <v/>
      </c>
      <c r="E217" s="65" t="str">
        <f>IF('A SAISIE'!E232="","",'A SAISIE'!E232)</f>
        <v/>
      </c>
      <c r="F217" s="79" t="str">
        <f t="shared" si="24"/>
        <v/>
      </c>
      <c r="G217" s="67" t="str">
        <f>IF(E217="","",VLOOKUP(C$22&amp;C$23,'C INDICES'!$A$6:$BP$149,VLOOKUP('A SAISIE'!C$35,'D kataloge'!E:F,2,FALSE),FALSE))</f>
        <v/>
      </c>
      <c r="H217" s="67" t="str">
        <f>IF(E217="","",VLOOKUP(C$22&amp;C$23,'C INDICES'!$A$6:$BP$149,VLOOKUP(E217,'D kataloge'!E:F,2,FALSE),FALSE))</f>
        <v/>
      </c>
      <c r="I217" s="66" t="str">
        <f t="shared" si="23"/>
        <v/>
      </c>
      <c r="J217" s="79" t="str">
        <f t="shared" si="25"/>
        <v/>
      </c>
      <c r="V217" s="101" t="str">
        <f t="shared" si="26"/>
        <v/>
      </c>
      <c r="W217" s="104" t="str">
        <f t="shared" si="27"/>
        <v/>
      </c>
      <c r="X217" s="104" t="str">
        <f t="shared" si="28"/>
        <v/>
      </c>
      <c r="AD217" s="107"/>
      <c r="AE217" s="107"/>
      <c r="CU217" s="89"/>
      <c r="CV217" s="89"/>
      <c r="CW217" s="89"/>
      <c r="CX217" s="89"/>
      <c r="CY217" s="89"/>
      <c r="CZ217" s="89"/>
      <c r="DA217" s="89"/>
      <c r="DB217" s="89"/>
      <c r="DC217" s="89"/>
      <c r="DD217" s="89"/>
      <c r="DE217" s="89"/>
      <c r="DF217" s="89"/>
      <c r="DG217" s="89"/>
      <c r="DH217" s="89"/>
      <c r="DI217" s="89"/>
      <c r="DJ217" s="89"/>
      <c r="DK217" s="89"/>
      <c r="DL217" s="89"/>
      <c r="DM217" s="89"/>
      <c r="DN217" s="89"/>
      <c r="DO217" s="89"/>
      <c r="DP217" s="89"/>
      <c r="DQ217" s="89"/>
      <c r="DR217" s="89"/>
      <c r="DS217" s="89"/>
      <c r="DT217" s="89"/>
    </row>
    <row r="218" spans="2:124" s="63" customFormat="1" x14ac:dyDescent="0.25">
      <c r="B218" s="64" t="str">
        <f>IF('A SAISIE'!B233="","",'A SAISIE'!B233)</f>
        <v/>
      </c>
      <c r="C218" s="79" t="str">
        <f>IF('A SAISIE'!C233="","",'A SAISIE'!C233)</f>
        <v/>
      </c>
      <c r="D218" s="65" t="str">
        <f>IF('A SAISIE'!D233="","",'A SAISIE'!D233)</f>
        <v/>
      </c>
      <c r="E218" s="65" t="str">
        <f>IF('A SAISIE'!E233="","",'A SAISIE'!E233)</f>
        <v/>
      </c>
      <c r="F218" s="79" t="str">
        <f t="shared" si="24"/>
        <v/>
      </c>
      <c r="G218" s="67" t="str">
        <f>IF(E218="","",VLOOKUP(C$22&amp;C$23,'C INDICES'!$A$6:$BP$149,VLOOKUP('A SAISIE'!C$35,'D kataloge'!E:F,2,FALSE),FALSE))</f>
        <v/>
      </c>
      <c r="H218" s="67" t="str">
        <f>IF(E218="","",VLOOKUP(C$22&amp;C$23,'C INDICES'!$A$6:$BP$149,VLOOKUP(E218,'D kataloge'!E:F,2,FALSE),FALSE))</f>
        <v/>
      </c>
      <c r="I218" s="66" t="str">
        <f t="shared" si="23"/>
        <v/>
      </c>
      <c r="J218" s="79" t="str">
        <f t="shared" si="25"/>
        <v/>
      </c>
      <c r="V218" s="101" t="str">
        <f t="shared" si="26"/>
        <v/>
      </c>
      <c r="W218" s="104" t="str">
        <f t="shared" si="27"/>
        <v/>
      </c>
      <c r="X218" s="104" t="str">
        <f t="shared" si="28"/>
        <v/>
      </c>
      <c r="AD218" s="107"/>
      <c r="AE218" s="107"/>
      <c r="CU218" s="89"/>
      <c r="CV218" s="89"/>
      <c r="CW218" s="89"/>
      <c r="CX218" s="89"/>
      <c r="CY218" s="89"/>
      <c r="CZ218" s="89"/>
      <c r="DA218" s="89"/>
      <c r="DB218" s="89"/>
      <c r="DC218" s="89"/>
      <c r="DD218" s="89"/>
      <c r="DE218" s="89"/>
      <c r="DF218" s="89"/>
      <c r="DG218" s="89"/>
      <c r="DH218" s="89"/>
      <c r="DI218" s="89"/>
      <c r="DJ218" s="89"/>
      <c r="DK218" s="89"/>
      <c r="DL218" s="89"/>
      <c r="DM218" s="89"/>
      <c r="DN218" s="89"/>
      <c r="DO218" s="89"/>
      <c r="DP218" s="89"/>
      <c r="DQ218" s="89"/>
      <c r="DR218" s="89"/>
      <c r="DS218" s="89"/>
      <c r="DT218" s="89"/>
    </row>
    <row r="219" spans="2:124" s="63" customFormat="1" x14ac:dyDescent="0.25">
      <c r="B219" s="64" t="str">
        <f>IF('A SAISIE'!B234="","",'A SAISIE'!B234)</f>
        <v/>
      </c>
      <c r="C219" s="79" t="str">
        <f>IF('A SAISIE'!C234="","",'A SAISIE'!C234)</f>
        <v/>
      </c>
      <c r="D219" s="65" t="str">
        <f>IF('A SAISIE'!D234="","",'A SAISIE'!D234)</f>
        <v/>
      </c>
      <c r="E219" s="65" t="str">
        <f>IF('A SAISIE'!E234="","",'A SAISIE'!E234)</f>
        <v/>
      </c>
      <c r="F219" s="79" t="str">
        <f t="shared" si="24"/>
        <v/>
      </c>
      <c r="G219" s="67" t="str">
        <f>IF(E219="","",VLOOKUP(C$22&amp;C$23,'C INDICES'!$A$6:$BP$149,VLOOKUP('A SAISIE'!C$35,'D kataloge'!E:F,2,FALSE),FALSE))</f>
        <v/>
      </c>
      <c r="H219" s="67" t="str">
        <f>IF(E219="","",VLOOKUP(C$22&amp;C$23,'C INDICES'!$A$6:$BP$149,VLOOKUP(E219,'D kataloge'!E:F,2,FALSE),FALSE))</f>
        <v/>
      </c>
      <c r="I219" s="66" t="str">
        <f t="shared" si="23"/>
        <v/>
      </c>
      <c r="J219" s="79" t="str">
        <f t="shared" si="25"/>
        <v/>
      </c>
      <c r="V219" s="101" t="str">
        <f t="shared" si="26"/>
        <v/>
      </c>
      <c r="W219" s="104" t="str">
        <f t="shared" si="27"/>
        <v/>
      </c>
      <c r="X219" s="104" t="str">
        <f t="shared" si="28"/>
        <v/>
      </c>
      <c r="AD219" s="107"/>
      <c r="AE219" s="107"/>
      <c r="CU219" s="89"/>
      <c r="CV219" s="89"/>
      <c r="CW219" s="89"/>
      <c r="CX219" s="89"/>
      <c r="CY219" s="89"/>
      <c r="CZ219" s="89"/>
      <c r="DA219" s="89"/>
      <c r="DB219" s="89"/>
      <c r="DC219" s="89"/>
      <c r="DD219" s="89"/>
      <c r="DE219" s="89"/>
      <c r="DF219" s="89"/>
      <c r="DG219" s="89"/>
      <c r="DH219" s="89"/>
      <c r="DI219" s="89"/>
      <c r="DJ219" s="89"/>
      <c r="DK219" s="89"/>
      <c r="DL219" s="89"/>
      <c r="DM219" s="89"/>
      <c r="DN219" s="89"/>
      <c r="DO219" s="89"/>
      <c r="DP219" s="89"/>
      <c r="DQ219" s="89"/>
      <c r="DR219" s="89"/>
      <c r="DS219" s="89"/>
      <c r="DT219" s="89"/>
    </row>
    <row r="220" spans="2:124" s="63" customFormat="1" x14ac:dyDescent="0.25">
      <c r="B220" s="64" t="str">
        <f>IF('A SAISIE'!B235="","",'A SAISIE'!B235)</f>
        <v/>
      </c>
      <c r="C220" s="79" t="str">
        <f>IF('A SAISIE'!C235="","",'A SAISIE'!C235)</f>
        <v/>
      </c>
      <c r="D220" s="65" t="str">
        <f>IF('A SAISIE'!D235="","",'A SAISIE'!D235)</f>
        <v/>
      </c>
      <c r="E220" s="65" t="str">
        <f>IF('A SAISIE'!E235="","",'A SAISIE'!E235)</f>
        <v/>
      </c>
      <c r="F220" s="79" t="str">
        <f t="shared" si="24"/>
        <v/>
      </c>
      <c r="G220" s="67" t="str">
        <f>IF(E220="","",VLOOKUP(C$22&amp;C$23,'C INDICES'!$A$6:$BP$149,VLOOKUP('A SAISIE'!C$35,'D kataloge'!E:F,2,FALSE),FALSE))</f>
        <v/>
      </c>
      <c r="H220" s="67" t="str">
        <f>IF(E220="","",VLOOKUP(C$22&amp;C$23,'C INDICES'!$A$6:$BP$149,VLOOKUP(E220,'D kataloge'!E:F,2,FALSE),FALSE))</f>
        <v/>
      </c>
      <c r="I220" s="66" t="str">
        <f t="shared" si="23"/>
        <v/>
      </c>
      <c r="J220" s="79" t="str">
        <f t="shared" si="25"/>
        <v/>
      </c>
      <c r="V220" s="101" t="str">
        <f t="shared" si="26"/>
        <v/>
      </c>
      <c r="W220" s="104" t="str">
        <f t="shared" si="27"/>
        <v/>
      </c>
      <c r="X220" s="104" t="str">
        <f t="shared" si="28"/>
        <v/>
      </c>
      <c r="AD220" s="107"/>
      <c r="AE220" s="107"/>
      <c r="CU220" s="89"/>
      <c r="CV220" s="89"/>
      <c r="CW220" s="89"/>
      <c r="CX220" s="89"/>
      <c r="CY220" s="89"/>
      <c r="CZ220" s="89"/>
      <c r="DA220" s="89"/>
      <c r="DB220" s="89"/>
      <c r="DC220" s="89"/>
      <c r="DD220" s="89"/>
      <c r="DE220" s="89"/>
      <c r="DF220" s="89"/>
      <c r="DG220" s="89"/>
      <c r="DH220" s="89"/>
      <c r="DI220" s="89"/>
      <c r="DJ220" s="89"/>
      <c r="DK220" s="89"/>
      <c r="DL220" s="89"/>
      <c r="DM220" s="89"/>
      <c r="DN220" s="89"/>
      <c r="DO220" s="89"/>
      <c r="DP220" s="89"/>
      <c r="DQ220" s="89"/>
      <c r="DR220" s="89"/>
      <c r="DS220" s="89"/>
      <c r="DT220" s="89"/>
    </row>
    <row r="221" spans="2:124" s="63" customFormat="1" x14ac:dyDescent="0.25">
      <c r="B221" s="64" t="str">
        <f>IF('A SAISIE'!B236="","",'A SAISIE'!B236)</f>
        <v/>
      </c>
      <c r="C221" s="79" t="str">
        <f>IF('A SAISIE'!C236="","",'A SAISIE'!C236)</f>
        <v/>
      </c>
      <c r="D221" s="65" t="str">
        <f>IF('A SAISIE'!D236="","",'A SAISIE'!D236)</f>
        <v/>
      </c>
      <c r="E221" s="65" t="str">
        <f>IF('A SAISIE'!E236="","",'A SAISIE'!E236)</f>
        <v/>
      </c>
      <c r="F221" s="79" t="str">
        <f t="shared" si="24"/>
        <v/>
      </c>
      <c r="G221" s="67" t="str">
        <f>IF(E221="","",VLOOKUP(C$22&amp;C$23,'C INDICES'!$A$6:$BP$149,VLOOKUP('A SAISIE'!C$35,'D kataloge'!E:F,2,FALSE),FALSE))</f>
        <v/>
      </c>
      <c r="H221" s="67" t="str">
        <f>IF(E221="","",VLOOKUP(C$22&amp;C$23,'C INDICES'!$A$6:$BP$149,VLOOKUP(E221,'D kataloge'!E:F,2,FALSE),FALSE))</f>
        <v/>
      </c>
      <c r="I221" s="66" t="str">
        <f t="shared" si="23"/>
        <v/>
      </c>
      <c r="J221" s="79" t="str">
        <f t="shared" si="25"/>
        <v/>
      </c>
      <c r="V221" s="101" t="str">
        <f t="shared" si="26"/>
        <v/>
      </c>
      <c r="W221" s="104" t="str">
        <f t="shared" si="27"/>
        <v/>
      </c>
      <c r="X221" s="104" t="str">
        <f t="shared" si="28"/>
        <v/>
      </c>
      <c r="AD221" s="107"/>
      <c r="AE221" s="107"/>
      <c r="CU221" s="89"/>
      <c r="CV221" s="89"/>
      <c r="CW221" s="89"/>
      <c r="CX221" s="89"/>
      <c r="CY221" s="89"/>
      <c r="CZ221" s="89"/>
      <c r="DA221" s="89"/>
      <c r="DB221" s="89"/>
      <c r="DC221" s="89"/>
      <c r="DD221" s="89"/>
      <c r="DE221" s="89"/>
      <c r="DF221" s="89"/>
      <c r="DG221" s="89"/>
      <c r="DH221" s="89"/>
      <c r="DI221" s="89"/>
      <c r="DJ221" s="89"/>
      <c r="DK221" s="89"/>
      <c r="DL221" s="89"/>
      <c r="DM221" s="89"/>
      <c r="DN221" s="89"/>
      <c r="DO221" s="89"/>
      <c r="DP221" s="89"/>
      <c r="DQ221" s="89"/>
      <c r="DR221" s="89"/>
      <c r="DS221" s="89"/>
      <c r="DT221" s="89"/>
    </row>
    <row r="222" spans="2:124" s="63" customFormat="1" x14ac:dyDescent="0.25">
      <c r="B222" s="64" t="str">
        <f>IF('A SAISIE'!B237="","",'A SAISIE'!B237)</f>
        <v/>
      </c>
      <c r="C222" s="79" t="str">
        <f>IF('A SAISIE'!C237="","",'A SAISIE'!C237)</f>
        <v/>
      </c>
      <c r="D222" s="65" t="str">
        <f>IF('A SAISIE'!D237="","",'A SAISIE'!D237)</f>
        <v/>
      </c>
      <c r="E222" s="65" t="str">
        <f>IF('A SAISIE'!E237="","",'A SAISIE'!E237)</f>
        <v/>
      </c>
      <c r="F222" s="79" t="str">
        <f t="shared" si="24"/>
        <v/>
      </c>
      <c r="G222" s="67" t="str">
        <f>IF(E222="","",VLOOKUP(C$22&amp;C$23,'C INDICES'!$A$6:$BP$149,VLOOKUP('A SAISIE'!C$35,'D kataloge'!E:F,2,FALSE),FALSE))</f>
        <v/>
      </c>
      <c r="H222" s="67" t="str">
        <f>IF(E222="","",VLOOKUP(C$22&amp;C$23,'C INDICES'!$A$6:$BP$149,VLOOKUP(E222,'D kataloge'!E:F,2,FALSE),FALSE))</f>
        <v/>
      </c>
      <c r="I222" s="66" t="str">
        <f t="shared" si="23"/>
        <v/>
      </c>
      <c r="J222" s="79" t="str">
        <f t="shared" si="25"/>
        <v/>
      </c>
      <c r="V222" s="101" t="str">
        <f t="shared" si="26"/>
        <v/>
      </c>
      <c r="W222" s="104" t="str">
        <f t="shared" si="27"/>
        <v/>
      </c>
      <c r="X222" s="104" t="str">
        <f t="shared" si="28"/>
        <v/>
      </c>
      <c r="AD222" s="107"/>
      <c r="AE222" s="107"/>
      <c r="CU222" s="89"/>
      <c r="CV222" s="89"/>
      <c r="CW222" s="89"/>
      <c r="CX222" s="89"/>
      <c r="CY222" s="89"/>
      <c r="CZ222" s="89"/>
      <c r="DA222" s="89"/>
      <c r="DB222" s="89"/>
      <c r="DC222" s="89"/>
      <c r="DD222" s="89"/>
      <c r="DE222" s="89"/>
      <c r="DF222" s="89"/>
      <c r="DG222" s="89"/>
      <c r="DH222" s="89"/>
      <c r="DI222" s="89"/>
      <c r="DJ222" s="89"/>
      <c r="DK222" s="89"/>
      <c r="DL222" s="89"/>
      <c r="DM222" s="89"/>
      <c r="DN222" s="89"/>
      <c r="DO222" s="89"/>
      <c r="DP222" s="89"/>
      <c r="DQ222" s="89"/>
      <c r="DR222" s="89"/>
      <c r="DS222" s="89"/>
      <c r="DT222" s="89"/>
    </row>
    <row r="223" spans="2:124" s="63" customFormat="1" x14ac:dyDescent="0.25">
      <c r="B223" s="64" t="str">
        <f>IF('A SAISIE'!B238="","",'A SAISIE'!B238)</f>
        <v/>
      </c>
      <c r="C223" s="79" t="str">
        <f>IF('A SAISIE'!C238="","",'A SAISIE'!C238)</f>
        <v/>
      </c>
      <c r="D223" s="65" t="str">
        <f>IF('A SAISIE'!D238="","",'A SAISIE'!D238)</f>
        <v/>
      </c>
      <c r="E223" s="65" t="str">
        <f>IF('A SAISIE'!E238="","",'A SAISIE'!E238)</f>
        <v/>
      </c>
      <c r="F223" s="79" t="str">
        <f t="shared" si="24"/>
        <v/>
      </c>
      <c r="G223" s="67" t="str">
        <f>IF(E223="","",VLOOKUP(C$22&amp;C$23,'C INDICES'!$A$6:$BP$149,VLOOKUP('A SAISIE'!C$35,'D kataloge'!E:F,2,FALSE),FALSE))</f>
        <v/>
      </c>
      <c r="H223" s="67" t="str">
        <f>IF(E223="","",VLOOKUP(C$22&amp;C$23,'C INDICES'!$A$6:$BP$149,VLOOKUP(E223,'D kataloge'!E:F,2,FALSE),FALSE))</f>
        <v/>
      </c>
      <c r="I223" s="66" t="str">
        <f t="shared" si="23"/>
        <v/>
      </c>
      <c r="J223" s="79" t="str">
        <f t="shared" si="25"/>
        <v/>
      </c>
      <c r="V223" s="101" t="str">
        <f t="shared" si="26"/>
        <v/>
      </c>
      <c r="W223" s="104" t="str">
        <f t="shared" si="27"/>
        <v/>
      </c>
      <c r="X223" s="104" t="str">
        <f t="shared" si="28"/>
        <v/>
      </c>
      <c r="AD223" s="107"/>
      <c r="AE223" s="107"/>
      <c r="CU223" s="89"/>
      <c r="CV223" s="89"/>
      <c r="CW223" s="89"/>
      <c r="CX223" s="89"/>
      <c r="CY223" s="89"/>
      <c r="CZ223" s="89"/>
      <c r="DA223" s="89"/>
      <c r="DB223" s="89"/>
      <c r="DC223" s="89"/>
      <c r="DD223" s="89"/>
      <c r="DE223" s="89"/>
      <c r="DF223" s="89"/>
      <c r="DG223" s="89"/>
      <c r="DH223" s="89"/>
      <c r="DI223" s="89"/>
      <c r="DJ223" s="89"/>
      <c r="DK223" s="89"/>
      <c r="DL223" s="89"/>
      <c r="DM223" s="89"/>
      <c r="DN223" s="89"/>
      <c r="DO223" s="89"/>
      <c r="DP223" s="89"/>
      <c r="DQ223" s="89"/>
      <c r="DR223" s="89"/>
      <c r="DS223" s="89"/>
      <c r="DT223" s="89"/>
    </row>
    <row r="224" spans="2:124" s="63" customFormat="1" x14ac:dyDescent="0.25">
      <c r="B224" s="64" t="str">
        <f>IF('A SAISIE'!B239="","",'A SAISIE'!B239)</f>
        <v/>
      </c>
      <c r="C224" s="79" t="str">
        <f>IF('A SAISIE'!C239="","",'A SAISIE'!C239)</f>
        <v/>
      </c>
      <c r="D224" s="65" t="str">
        <f>IF('A SAISIE'!D239="","",'A SAISIE'!D239)</f>
        <v/>
      </c>
      <c r="E224" s="65" t="str">
        <f>IF('A SAISIE'!E239="","",'A SAISIE'!E239)</f>
        <v/>
      </c>
      <c r="F224" s="79" t="str">
        <f t="shared" si="24"/>
        <v/>
      </c>
      <c r="G224" s="67" t="str">
        <f>IF(E224="","",VLOOKUP(C$22&amp;C$23,'C INDICES'!$A$6:$BP$149,VLOOKUP('A SAISIE'!C$35,'D kataloge'!E:F,2,FALSE),FALSE))</f>
        <v/>
      </c>
      <c r="H224" s="67" t="str">
        <f>IF(E224="","",VLOOKUP(C$22&amp;C$23,'C INDICES'!$A$6:$BP$149,VLOOKUP(E224,'D kataloge'!E:F,2,FALSE),FALSE))</f>
        <v/>
      </c>
      <c r="I224" s="66" t="str">
        <f t="shared" si="23"/>
        <v/>
      </c>
      <c r="J224" s="79" t="str">
        <f t="shared" si="25"/>
        <v/>
      </c>
      <c r="V224" s="101" t="str">
        <f t="shared" si="26"/>
        <v/>
      </c>
      <c r="W224" s="104" t="str">
        <f t="shared" si="27"/>
        <v/>
      </c>
      <c r="X224" s="104" t="str">
        <f t="shared" si="28"/>
        <v/>
      </c>
      <c r="AD224" s="107"/>
      <c r="AE224" s="107"/>
      <c r="CU224" s="89"/>
      <c r="CV224" s="89"/>
      <c r="CW224" s="89"/>
      <c r="CX224" s="89"/>
      <c r="CY224" s="89"/>
      <c r="CZ224" s="89"/>
      <c r="DA224" s="89"/>
      <c r="DB224" s="89"/>
      <c r="DC224" s="89"/>
      <c r="DD224" s="89"/>
      <c r="DE224" s="89"/>
      <c r="DF224" s="89"/>
      <c r="DG224" s="89"/>
      <c r="DH224" s="89"/>
      <c r="DI224" s="89"/>
      <c r="DJ224" s="89"/>
      <c r="DK224" s="89"/>
      <c r="DL224" s="89"/>
      <c r="DM224" s="89"/>
      <c r="DN224" s="89"/>
      <c r="DO224" s="89"/>
      <c r="DP224" s="89"/>
      <c r="DQ224" s="89"/>
      <c r="DR224" s="89"/>
      <c r="DS224" s="89"/>
      <c r="DT224" s="89"/>
    </row>
    <row r="225" spans="2:124" s="63" customFormat="1" x14ac:dyDescent="0.25">
      <c r="B225" s="64" t="str">
        <f>IF('A SAISIE'!B240="","",'A SAISIE'!B240)</f>
        <v/>
      </c>
      <c r="C225" s="79" t="str">
        <f>IF('A SAISIE'!C240="","",'A SAISIE'!C240)</f>
        <v/>
      </c>
      <c r="D225" s="65" t="str">
        <f>IF('A SAISIE'!D240="","",'A SAISIE'!D240)</f>
        <v/>
      </c>
      <c r="E225" s="65" t="str">
        <f>IF('A SAISIE'!E240="","",'A SAISIE'!E240)</f>
        <v/>
      </c>
      <c r="F225" s="79" t="str">
        <f t="shared" si="24"/>
        <v/>
      </c>
      <c r="G225" s="67" t="str">
        <f>IF(E225="","",VLOOKUP(C$22&amp;C$23,'C INDICES'!$A$6:$BP$149,VLOOKUP('A SAISIE'!C$35,'D kataloge'!E:F,2,FALSE),FALSE))</f>
        <v/>
      </c>
      <c r="H225" s="67" t="str">
        <f>IF(E225="","",VLOOKUP(C$22&amp;C$23,'C INDICES'!$A$6:$BP$149,VLOOKUP(E225,'D kataloge'!E:F,2,FALSE),FALSE))</f>
        <v/>
      </c>
      <c r="I225" s="66" t="str">
        <f t="shared" si="23"/>
        <v/>
      </c>
      <c r="J225" s="79" t="str">
        <f t="shared" si="25"/>
        <v/>
      </c>
      <c r="V225" s="101" t="str">
        <f t="shared" si="26"/>
        <v/>
      </c>
      <c r="W225" s="104" t="str">
        <f t="shared" si="27"/>
        <v/>
      </c>
      <c r="X225" s="104" t="str">
        <f t="shared" si="28"/>
        <v/>
      </c>
      <c r="AD225" s="107"/>
      <c r="AE225" s="107"/>
      <c r="CU225" s="89"/>
      <c r="CV225" s="89"/>
      <c r="CW225" s="89"/>
      <c r="CX225" s="89"/>
      <c r="CY225" s="89"/>
      <c r="CZ225" s="89"/>
      <c r="DA225" s="89"/>
      <c r="DB225" s="89"/>
      <c r="DC225" s="89"/>
      <c r="DD225" s="89"/>
      <c r="DE225" s="89"/>
      <c r="DF225" s="89"/>
      <c r="DG225" s="89"/>
      <c r="DH225" s="89"/>
      <c r="DI225" s="89"/>
      <c r="DJ225" s="89"/>
      <c r="DK225" s="89"/>
      <c r="DL225" s="89"/>
      <c r="DM225" s="89"/>
      <c r="DN225" s="89"/>
      <c r="DO225" s="89"/>
      <c r="DP225" s="89"/>
      <c r="DQ225" s="89"/>
      <c r="DR225" s="89"/>
      <c r="DS225" s="89"/>
      <c r="DT225" s="89"/>
    </row>
    <row r="226" spans="2:124" s="63" customFormat="1" x14ac:dyDescent="0.25">
      <c r="B226" s="64" t="str">
        <f>IF('A SAISIE'!B241="","",'A SAISIE'!B241)</f>
        <v/>
      </c>
      <c r="C226" s="79" t="str">
        <f>IF('A SAISIE'!C241="","",'A SAISIE'!C241)</f>
        <v/>
      </c>
      <c r="D226" s="65" t="str">
        <f>IF('A SAISIE'!D241="","",'A SAISIE'!D241)</f>
        <v/>
      </c>
      <c r="E226" s="65" t="str">
        <f>IF('A SAISIE'!E241="","",'A SAISIE'!E241)</f>
        <v/>
      </c>
      <c r="F226" s="79" t="str">
        <f t="shared" si="24"/>
        <v/>
      </c>
      <c r="G226" s="67" t="str">
        <f>IF(E226="","",VLOOKUP(C$22&amp;C$23,'C INDICES'!$A$6:$BP$149,VLOOKUP('A SAISIE'!C$35,'D kataloge'!E:F,2,FALSE),FALSE))</f>
        <v/>
      </c>
      <c r="H226" s="67" t="str">
        <f>IF(E226="","",VLOOKUP(C$22&amp;C$23,'C INDICES'!$A$6:$BP$149,VLOOKUP(E226,'D kataloge'!E:F,2,FALSE),FALSE))</f>
        <v/>
      </c>
      <c r="I226" s="66" t="str">
        <f t="shared" si="23"/>
        <v/>
      </c>
      <c r="J226" s="79" t="str">
        <f t="shared" si="25"/>
        <v/>
      </c>
      <c r="V226" s="101" t="str">
        <f t="shared" si="26"/>
        <v/>
      </c>
      <c r="W226" s="104" t="str">
        <f t="shared" si="27"/>
        <v/>
      </c>
      <c r="X226" s="104" t="str">
        <f t="shared" si="28"/>
        <v/>
      </c>
      <c r="AD226" s="107"/>
      <c r="AE226" s="107"/>
      <c r="CU226" s="89"/>
      <c r="CV226" s="89"/>
      <c r="CW226" s="89"/>
      <c r="CX226" s="89"/>
      <c r="CY226" s="89"/>
      <c r="CZ226" s="89"/>
      <c r="DA226" s="89"/>
      <c r="DB226" s="89"/>
      <c r="DC226" s="89"/>
      <c r="DD226" s="89"/>
      <c r="DE226" s="89"/>
      <c r="DF226" s="89"/>
      <c r="DG226" s="89"/>
      <c r="DH226" s="89"/>
      <c r="DI226" s="89"/>
      <c r="DJ226" s="89"/>
      <c r="DK226" s="89"/>
      <c r="DL226" s="89"/>
      <c r="DM226" s="89"/>
      <c r="DN226" s="89"/>
      <c r="DO226" s="89"/>
      <c r="DP226" s="89"/>
      <c r="DQ226" s="89"/>
      <c r="DR226" s="89"/>
      <c r="DS226" s="89"/>
      <c r="DT226" s="89"/>
    </row>
    <row r="227" spans="2:124" s="63" customFormat="1" x14ac:dyDescent="0.25">
      <c r="B227" s="64" t="str">
        <f>IF('A SAISIE'!B242="","",'A SAISIE'!B242)</f>
        <v/>
      </c>
      <c r="C227" s="79" t="str">
        <f>IF('A SAISIE'!C242="","",'A SAISIE'!C242)</f>
        <v/>
      </c>
      <c r="D227" s="65" t="str">
        <f>IF('A SAISIE'!D242="","",'A SAISIE'!D242)</f>
        <v/>
      </c>
      <c r="E227" s="65" t="str">
        <f>IF('A SAISIE'!E242="","",'A SAISIE'!E242)</f>
        <v/>
      </c>
      <c r="F227" s="79" t="str">
        <f t="shared" si="24"/>
        <v/>
      </c>
      <c r="G227" s="67" t="str">
        <f>IF(E227="","",VLOOKUP(C$22&amp;C$23,'C INDICES'!$A$6:$BP$149,VLOOKUP('A SAISIE'!C$35,'D kataloge'!E:F,2,FALSE),FALSE))</f>
        <v/>
      </c>
      <c r="H227" s="67" t="str">
        <f>IF(E227="","",VLOOKUP(C$22&amp;C$23,'C INDICES'!$A$6:$BP$149,VLOOKUP(E227,'D kataloge'!E:F,2,FALSE),FALSE))</f>
        <v/>
      </c>
      <c r="I227" s="66" t="str">
        <f t="shared" si="23"/>
        <v/>
      </c>
      <c r="J227" s="79" t="str">
        <f t="shared" si="25"/>
        <v/>
      </c>
      <c r="V227" s="101" t="str">
        <f t="shared" si="26"/>
        <v/>
      </c>
      <c r="W227" s="104" t="str">
        <f t="shared" si="27"/>
        <v/>
      </c>
      <c r="X227" s="104" t="str">
        <f t="shared" si="28"/>
        <v/>
      </c>
      <c r="AD227" s="107"/>
      <c r="AE227" s="107"/>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row>
    <row r="228" spans="2:124" s="63" customFormat="1" x14ac:dyDescent="0.25">
      <c r="B228" s="64" t="str">
        <f>IF('A SAISIE'!B243="","",'A SAISIE'!B243)</f>
        <v/>
      </c>
      <c r="C228" s="79" t="str">
        <f>IF('A SAISIE'!C243="","",'A SAISIE'!C243)</f>
        <v/>
      </c>
      <c r="D228" s="65" t="str">
        <f>IF('A SAISIE'!D243="","",'A SAISIE'!D243)</f>
        <v/>
      </c>
      <c r="E228" s="65" t="str">
        <f>IF('A SAISIE'!E243="","",'A SAISIE'!E243)</f>
        <v/>
      </c>
      <c r="F228" s="79" t="str">
        <f t="shared" si="24"/>
        <v/>
      </c>
      <c r="G228" s="67" t="str">
        <f>IF(E228="","",VLOOKUP(C$22&amp;C$23,'C INDICES'!$A$6:$BP$149,VLOOKUP('A SAISIE'!C$35,'D kataloge'!E:F,2,FALSE),FALSE))</f>
        <v/>
      </c>
      <c r="H228" s="67" t="str">
        <f>IF(E228="","",VLOOKUP(C$22&amp;C$23,'C INDICES'!$A$6:$BP$149,VLOOKUP(E228,'D kataloge'!E:F,2,FALSE),FALSE))</f>
        <v/>
      </c>
      <c r="I228" s="66" t="str">
        <f t="shared" si="23"/>
        <v/>
      </c>
      <c r="J228" s="79" t="str">
        <f t="shared" si="25"/>
        <v/>
      </c>
      <c r="V228" s="101" t="str">
        <f t="shared" si="26"/>
        <v/>
      </c>
      <c r="W228" s="104" t="str">
        <f t="shared" si="27"/>
        <v/>
      </c>
      <c r="X228" s="104" t="str">
        <f t="shared" si="28"/>
        <v/>
      </c>
      <c r="AD228" s="107"/>
      <c r="AE228" s="107"/>
      <c r="CU228" s="89"/>
      <c r="CV228" s="89"/>
      <c r="CW228" s="89"/>
      <c r="CX228" s="89"/>
      <c r="CY228" s="89"/>
      <c r="CZ228" s="89"/>
      <c r="DA228" s="89"/>
      <c r="DB228" s="89"/>
      <c r="DC228" s="89"/>
      <c r="DD228" s="89"/>
      <c r="DE228" s="89"/>
      <c r="DF228" s="89"/>
      <c r="DG228" s="89"/>
      <c r="DH228" s="89"/>
      <c r="DI228" s="89"/>
      <c r="DJ228" s="89"/>
      <c r="DK228" s="89"/>
      <c r="DL228" s="89"/>
      <c r="DM228" s="89"/>
      <c r="DN228" s="89"/>
      <c r="DO228" s="89"/>
      <c r="DP228" s="89"/>
      <c r="DQ228" s="89"/>
      <c r="DR228" s="89"/>
      <c r="DS228" s="89"/>
      <c r="DT228" s="89"/>
    </row>
    <row r="229" spans="2:124" s="63" customFormat="1" x14ac:dyDescent="0.25">
      <c r="B229" s="64" t="str">
        <f>IF('A SAISIE'!B244="","",'A SAISIE'!B244)</f>
        <v/>
      </c>
      <c r="C229" s="79" t="str">
        <f>IF('A SAISIE'!C244="","",'A SAISIE'!C244)</f>
        <v/>
      </c>
      <c r="D229" s="65" t="str">
        <f>IF('A SAISIE'!D244="","",'A SAISIE'!D244)</f>
        <v/>
      </c>
      <c r="E229" s="65" t="str">
        <f>IF('A SAISIE'!E244="","",'A SAISIE'!E244)</f>
        <v/>
      </c>
      <c r="F229" s="79" t="str">
        <f t="shared" si="24"/>
        <v/>
      </c>
      <c r="G229" s="67" t="str">
        <f>IF(E229="","",VLOOKUP(C$22&amp;C$23,'C INDICES'!$A$6:$BP$149,VLOOKUP('A SAISIE'!C$35,'D kataloge'!E:F,2,FALSE),FALSE))</f>
        <v/>
      </c>
      <c r="H229" s="67" t="str">
        <f>IF(E229="","",VLOOKUP(C$22&amp;C$23,'C INDICES'!$A$6:$BP$149,VLOOKUP(E229,'D kataloge'!E:F,2,FALSE),FALSE))</f>
        <v/>
      </c>
      <c r="I229" s="66" t="str">
        <f t="shared" si="23"/>
        <v/>
      </c>
      <c r="J229" s="79" t="str">
        <f t="shared" si="25"/>
        <v/>
      </c>
      <c r="V229" s="101" t="str">
        <f t="shared" si="26"/>
        <v/>
      </c>
      <c r="W229" s="104" t="str">
        <f t="shared" si="27"/>
        <v/>
      </c>
      <c r="X229" s="104" t="str">
        <f t="shared" si="28"/>
        <v/>
      </c>
      <c r="AD229" s="107"/>
      <c r="AE229" s="107"/>
      <c r="CU229" s="89"/>
      <c r="CV229" s="89"/>
      <c r="CW229" s="89"/>
      <c r="CX229" s="89"/>
      <c r="CY229" s="89"/>
      <c r="CZ229" s="89"/>
      <c r="DA229" s="89"/>
      <c r="DB229" s="89"/>
      <c r="DC229" s="89"/>
      <c r="DD229" s="89"/>
      <c r="DE229" s="89"/>
      <c r="DF229" s="89"/>
      <c r="DG229" s="89"/>
      <c r="DH229" s="89"/>
      <c r="DI229" s="89"/>
      <c r="DJ229" s="89"/>
      <c r="DK229" s="89"/>
      <c r="DL229" s="89"/>
      <c r="DM229" s="89"/>
      <c r="DN229" s="89"/>
      <c r="DO229" s="89"/>
      <c r="DP229" s="89"/>
      <c r="DQ229" s="89"/>
      <c r="DR229" s="89"/>
      <c r="DS229" s="89"/>
      <c r="DT229" s="89"/>
    </row>
    <row r="230" spans="2:124" s="63" customFormat="1" x14ac:dyDescent="0.25">
      <c r="B230" s="64" t="str">
        <f>IF('A SAISIE'!B245="","",'A SAISIE'!B245)</f>
        <v/>
      </c>
      <c r="C230" s="79" t="str">
        <f>IF('A SAISIE'!C245="","",'A SAISIE'!C245)</f>
        <v/>
      </c>
      <c r="D230" s="65" t="str">
        <f>IF('A SAISIE'!D245="","",'A SAISIE'!D245)</f>
        <v/>
      </c>
      <c r="E230" s="65" t="str">
        <f>IF('A SAISIE'!E245="","",'A SAISIE'!E245)</f>
        <v/>
      </c>
      <c r="F230" s="79" t="str">
        <f t="shared" si="24"/>
        <v/>
      </c>
      <c r="G230" s="67" t="str">
        <f>IF(E230="","",VLOOKUP(C$22&amp;C$23,'C INDICES'!$A$6:$BP$149,VLOOKUP('A SAISIE'!C$35,'D kataloge'!E:F,2,FALSE),FALSE))</f>
        <v/>
      </c>
      <c r="H230" s="67" t="str">
        <f>IF(E230="","",VLOOKUP(C$22&amp;C$23,'C INDICES'!$A$6:$BP$149,VLOOKUP(E230,'D kataloge'!E:F,2,FALSE),FALSE))</f>
        <v/>
      </c>
      <c r="I230" s="66" t="str">
        <f t="shared" si="23"/>
        <v/>
      </c>
      <c r="J230" s="79" t="str">
        <f t="shared" si="25"/>
        <v/>
      </c>
      <c r="V230" s="101" t="str">
        <f t="shared" si="26"/>
        <v/>
      </c>
      <c r="W230" s="104" t="str">
        <f t="shared" si="27"/>
        <v/>
      </c>
      <c r="X230" s="104" t="str">
        <f t="shared" si="28"/>
        <v/>
      </c>
      <c r="AD230" s="107"/>
      <c r="AE230" s="107"/>
      <c r="CU230" s="89"/>
      <c r="CV230" s="89"/>
      <c r="CW230" s="89"/>
      <c r="CX230" s="89"/>
      <c r="CY230" s="89"/>
      <c r="CZ230" s="89"/>
      <c r="DA230" s="89"/>
      <c r="DB230" s="89"/>
      <c r="DC230" s="89"/>
      <c r="DD230" s="89"/>
      <c r="DE230" s="89"/>
      <c r="DF230" s="89"/>
      <c r="DG230" s="89"/>
      <c r="DH230" s="89"/>
      <c r="DI230" s="89"/>
      <c r="DJ230" s="89"/>
      <c r="DK230" s="89"/>
      <c r="DL230" s="89"/>
      <c r="DM230" s="89"/>
      <c r="DN230" s="89"/>
      <c r="DO230" s="89"/>
      <c r="DP230" s="89"/>
      <c r="DQ230" s="89"/>
      <c r="DR230" s="89"/>
      <c r="DS230" s="89"/>
      <c r="DT230" s="89"/>
    </row>
    <row r="231" spans="2:124" s="63" customFormat="1" x14ac:dyDescent="0.25">
      <c r="B231" s="64" t="str">
        <f>IF('A SAISIE'!B246="","",'A SAISIE'!B246)</f>
        <v/>
      </c>
      <c r="C231" s="79" t="str">
        <f>IF('A SAISIE'!C246="","",'A SAISIE'!C246)</f>
        <v/>
      </c>
      <c r="D231" s="65" t="str">
        <f>IF('A SAISIE'!D246="","",'A SAISIE'!D246)</f>
        <v/>
      </c>
      <c r="E231" s="65" t="str">
        <f>IF('A SAISIE'!E246="","",'A SAISIE'!E246)</f>
        <v/>
      </c>
      <c r="F231" s="79" t="str">
        <f t="shared" si="24"/>
        <v/>
      </c>
      <c r="G231" s="67" t="str">
        <f>IF(E231="","",VLOOKUP(C$22&amp;C$23,'C INDICES'!$A$6:$BP$149,VLOOKUP('A SAISIE'!C$35,'D kataloge'!E:F,2,FALSE),FALSE))</f>
        <v/>
      </c>
      <c r="H231" s="67" t="str">
        <f>IF(E231="","",VLOOKUP(C$22&amp;C$23,'C INDICES'!$A$6:$BP$149,VLOOKUP(E231,'D kataloge'!E:F,2,FALSE),FALSE))</f>
        <v/>
      </c>
      <c r="I231" s="66" t="str">
        <f t="shared" si="23"/>
        <v/>
      </c>
      <c r="J231" s="79" t="str">
        <f t="shared" si="25"/>
        <v/>
      </c>
      <c r="V231" s="101" t="str">
        <f t="shared" si="26"/>
        <v/>
      </c>
      <c r="W231" s="104" t="str">
        <f t="shared" si="27"/>
        <v/>
      </c>
      <c r="X231" s="104" t="str">
        <f t="shared" si="28"/>
        <v/>
      </c>
      <c r="AD231" s="107"/>
      <c r="AE231" s="107"/>
      <c r="CU231" s="89"/>
      <c r="CV231" s="89"/>
      <c r="CW231" s="89"/>
      <c r="CX231" s="89"/>
      <c r="CY231" s="89"/>
      <c r="CZ231" s="89"/>
      <c r="DA231" s="89"/>
      <c r="DB231" s="89"/>
      <c r="DC231" s="89"/>
      <c r="DD231" s="89"/>
      <c r="DE231" s="89"/>
      <c r="DF231" s="89"/>
      <c r="DG231" s="89"/>
      <c r="DH231" s="89"/>
      <c r="DI231" s="89"/>
      <c r="DJ231" s="89"/>
      <c r="DK231" s="89"/>
      <c r="DL231" s="89"/>
      <c r="DM231" s="89"/>
      <c r="DN231" s="89"/>
      <c r="DO231" s="89"/>
      <c r="DP231" s="89"/>
      <c r="DQ231" s="89"/>
      <c r="DR231" s="89"/>
      <c r="DS231" s="89"/>
      <c r="DT231" s="89"/>
    </row>
    <row r="232" spans="2:124" s="63" customFormat="1" x14ac:dyDescent="0.25">
      <c r="B232" s="64" t="str">
        <f>IF('A SAISIE'!B247="","",'A SAISIE'!B247)</f>
        <v/>
      </c>
      <c r="C232" s="79" t="str">
        <f>IF('A SAISIE'!C247="","",'A SAISIE'!C247)</f>
        <v/>
      </c>
      <c r="D232" s="65" t="str">
        <f>IF('A SAISIE'!D247="","",'A SAISIE'!D247)</f>
        <v/>
      </c>
      <c r="E232" s="65" t="str">
        <f>IF('A SAISIE'!E247="","",'A SAISIE'!E247)</f>
        <v/>
      </c>
      <c r="F232" s="79" t="str">
        <f t="shared" si="24"/>
        <v/>
      </c>
      <c r="G232" s="67" t="str">
        <f>IF(E232="","",VLOOKUP(C$22&amp;C$23,'C INDICES'!$A$6:$BP$149,VLOOKUP('A SAISIE'!C$35,'D kataloge'!E:F,2,FALSE),FALSE))</f>
        <v/>
      </c>
      <c r="H232" s="67" t="str">
        <f>IF(E232="","",VLOOKUP(C$22&amp;C$23,'C INDICES'!$A$6:$BP$149,VLOOKUP(E232,'D kataloge'!E:F,2,FALSE),FALSE))</f>
        <v/>
      </c>
      <c r="I232" s="66" t="str">
        <f t="shared" si="23"/>
        <v/>
      </c>
      <c r="J232" s="79" t="str">
        <f t="shared" si="25"/>
        <v/>
      </c>
      <c r="V232" s="101" t="str">
        <f t="shared" si="26"/>
        <v/>
      </c>
      <c r="W232" s="104" t="str">
        <f t="shared" si="27"/>
        <v/>
      </c>
      <c r="X232" s="104" t="str">
        <f t="shared" si="28"/>
        <v/>
      </c>
      <c r="AD232" s="107"/>
      <c r="AE232" s="107"/>
      <c r="CU232" s="89"/>
      <c r="CV232" s="89"/>
      <c r="CW232" s="89"/>
      <c r="CX232" s="89"/>
      <c r="CY232" s="89"/>
      <c r="CZ232" s="89"/>
      <c r="DA232" s="89"/>
      <c r="DB232" s="89"/>
      <c r="DC232" s="89"/>
      <c r="DD232" s="89"/>
      <c r="DE232" s="89"/>
      <c r="DF232" s="89"/>
      <c r="DG232" s="89"/>
      <c r="DH232" s="89"/>
      <c r="DI232" s="89"/>
      <c r="DJ232" s="89"/>
      <c r="DK232" s="89"/>
      <c r="DL232" s="89"/>
      <c r="DM232" s="89"/>
      <c r="DN232" s="89"/>
      <c r="DO232" s="89"/>
      <c r="DP232" s="89"/>
      <c r="DQ232" s="89"/>
      <c r="DR232" s="89"/>
      <c r="DS232" s="89"/>
      <c r="DT232" s="89"/>
    </row>
    <row r="233" spans="2:124" s="63" customFormat="1" x14ac:dyDescent="0.25">
      <c r="B233" s="64" t="str">
        <f>IF('A SAISIE'!B248="","",'A SAISIE'!B248)</f>
        <v/>
      </c>
      <c r="C233" s="79" t="str">
        <f>IF('A SAISIE'!C248="","",'A SAISIE'!C248)</f>
        <v/>
      </c>
      <c r="D233" s="65" t="str">
        <f>IF('A SAISIE'!D248="","",'A SAISIE'!D248)</f>
        <v/>
      </c>
      <c r="E233" s="65" t="str">
        <f>IF('A SAISIE'!E248="","",'A SAISIE'!E248)</f>
        <v/>
      </c>
      <c r="F233" s="79" t="str">
        <f t="shared" si="24"/>
        <v/>
      </c>
      <c r="G233" s="67" t="str">
        <f>IF(E233="","",VLOOKUP(C$22&amp;C$23,'C INDICES'!$A$6:$BP$149,VLOOKUP('A SAISIE'!C$35,'D kataloge'!E:F,2,FALSE),FALSE))</f>
        <v/>
      </c>
      <c r="H233" s="67" t="str">
        <f>IF(E233="","",VLOOKUP(C$22&amp;C$23,'C INDICES'!$A$6:$BP$149,VLOOKUP(E233,'D kataloge'!E:F,2,FALSE),FALSE))</f>
        <v/>
      </c>
      <c r="I233" s="66" t="str">
        <f t="shared" si="23"/>
        <v/>
      </c>
      <c r="J233" s="79" t="str">
        <f t="shared" si="25"/>
        <v/>
      </c>
      <c r="V233" s="101" t="str">
        <f t="shared" si="26"/>
        <v/>
      </c>
      <c r="W233" s="104" t="str">
        <f t="shared" si="27"/>
        <v/>
      </c>
      <c r="X233" s="104" t="str">
        <f t="shared" si="28"/>
        <v/>
      </c>
      <c r="AD233" s="107"/>
      <c r="AE233" s="107"/>
      <c r="CU233" s="89"/>
      <c r="CV233" s="89"/>
      <c r="CW233" s="89"/>
      <c r="CX233" s="89"/>
      <c r="CY233" s="89"/>
      <c r="CZ233" s="89"/>
      <c r="DA233" s="89"/>
      <c r="DB233" s="89"/>
      <c r="DC233" s="89"/>
      <c r="DD233" s="89"/>
      <c r="DE233" s="89"/>
      <c r="DF233" s="89"/>
      <c r="DG233" s="89"/>
      <c r="DH233" s="89"/>
      <c r="DI233" s="89"/>
      <c r="DJ233" s="89"/>
      <c r="DK233" s="89"/>
      <c r="DL233" s="89"/>
      <c r="DM233" s="89"/>
      <c r="DN233" s="89"/>
      <c r="DO233" s="89"/>
      <c r="DP233" s="89"/>
      <c r="DQ233" s="89"/>
      <c r="DR233" s="89"/>
      <c r="DS233" s="89"/>
      <c r="DT233" s="89"/>
    </row>
    <row r="234" spans="2:124" s="38" customFormat="1" x14ac:dyDescent="0.25">
      <c r="J234" s="68"/>
      <c r="V234" s="68"/>
      <c r="W234" s="103"/>
      <c r="X234" s="103"/>
      <c r="AD234" s="92"/>
      <c r="AE234" s="92"/>
      <c r="CU234" s="88"/>
      <c r="CV234" s="88"/>
      <c r="CW234" s="88"/>
      <c r="CX234" s="88"/>
      <c r="CY234" s="88"/>
      <c r="CZ234" s="88"/>
      <c r="DA234" s="88"/>
      <c r="DB234" s="88"/>
      <c r="DC234" s="88"/>
      <c r="DD234" s="88"/>
      <c r="DE234" s="88"/>
      <c r="DF234" s="88"/>
      <c r="DG234" s="88"/>
      <c r="DH234" s="88"/>
      <c r="DI234" s="88"/>
      <c r="DJ234" s="88"/>
      <c r="DK234" s="88"/>
      <c r="DL234" s="88"/>
      <c r="DM234" s="88"/>
      <c r="DN234" s="88"/>
      <c r="DO234" s="88"/>
      <c r="DP234" s="88"/>
      <c r="DQ234" s="88"/>
      <c r="DR234" s="88"/>
      <c r="DS234" s="88"/>
      <c r="DT234" s="88"/>
    </row>
    <row r="235" spans="2:124" s="38" customFormat="1" x14ac:dyDescent="0.25">
      <c r="J235" s="68"/>
      <c r="V235" s="68"/>
      <c r="W235" s="103"/>
      <c r="X235" s="103"/>
      <c r="AD235" s="92"/>
      <c r="AE235" s="92"/>
      <c r="CU235" s="88"/>
      <c r="CV235" s="88"/>
      <c r="CW235" s="88"/>
      <c r="CX235" s="88"/>
      <c r="CY235" s="88"/>
      <c r="CZ235" s="88"/>
      <c r="DA235" s="88"/>
      <c r="DB235" s="88"/>
      <c r="DC235" s="88"/>
      <c r="DD235" s="88"/>
      <c r="DE235" s="88"/>
      <c r="DF235" s="88"/>
      <c r="DG235" s="88"/>
      <c r="DH235" s="88"/>
      <c r="DI235" s="88"/>
      <c r="DJ235" s="88"/>
      <c r="DK235" s="88"/>
      <c r="DL235" s="88"/>
      <c r="DM235" s="88"/>
      <c r="DN235" s="88"/>
      <c r="DO235" s="88"/>
      <c r="DP235" s="88"/>
      <c r="DQ235" s="88"/>
      <c r="DR235" s="88"/>
      <c r="DS235" s="88"/>
      <c r="DT235" s="88"/>
    </row>
    <row r="236" spans="2:124" s="38" customFormat="1" x14ac:dyDescent="0.25">
      <c r="J236" s="68"/>
      <c r="V236" s="68"/>
      <c r="W236" s="103"/>
      <c r="X236" s="103"/>
      <c r="AD236" s="92"/>
      <c r="AE236" s="92"/>
      <c r="CU236" s="88"/>
      <c r="CV236" s="88"/>
      <c r="CW236" s="88"/>
      <c r="CX236" s="88"/>
      <c r="CY236" s="88"/>
      <c r="CZ236" s="88"/>
      <c r="DA236" s="88"/>
      <c r="DB236" s="88"/>
      <c r="DC236" s="88"/>
      <c r="DD236" s="88"/>
      <c r="DE236" s="88"/>
      <c r="DF236" s="88"/>
      <c r="DG236" s="88"/>
      <c r="DH236" s="88"/>
      <c r="DI236" s="88"/>
      <c r="DJ236" s="88"/>
      <c r="DK236" s="88"/>
      <c r="DL236" s="88"/>
      <c r="DM236" s="88"/>
      <c r="DN236" s="88"/>
      <c r="DO236" s="88"/>
      <c r="DP236" s="88"/>
      <c r="DQ236" s="88"/>
      <c r="DR236" s="88"/>
      <c r="DS236" s="88"/>
      <c r="DT236" s="88"/>
    </row>
    <row r="237" spans="2:124" s="38" customFormat="1" x14ac:dyDescent="0.25">
      <c r="J237" s="68"/>
      <c r="V237" s="68"/>
      <c r="W237" s="103"/>
      <c r="X237" s="103"/>
      <c r="AD237" s="92"/>
      <c r="AE237" s="92"/>
      <c r="CU237" s="88"/>
      <c r="CV237" s="88"/>
      <c r="CW237" s="88"/>
      <c r="CX237" s="88"/>
      <c r="CY237" s="88"/>
      <c r="CZ237" s="88"/>
      <c r="DA237" s="88"/>
      <c r="DB237" s="88"/>
      <c r="DC237" s="88"/>
      <c r="DD237" s="88"/>
      <c r="DE237" s="88"/>
      <c r="DF237" s="88"/>
      <c r="DG237" s="88"/>
      <c r="DH237" s="88"/>
      <c r="DI237" s="88"/>
      <c r="DJ237" s="88"/>
      <c r="DK237" s="88"/>
      <c r="DL237" s="88"/>
      <c r="DM237" s="88"/>
      <c r="DN237" s="88"/>
      <c r="DO237" s="88"/>
      <c r="DP237" s="88"/>
      <c r="DQ237" s="88"/>
      <c r="DR237" s="88"/>
      <c r="DS237" s="88"/>
      <c r="DT237" s="88"/>
    </row>
    <row r="238" spans="2:124" s="38" customFormat="1" x14ac:dyDescent="0.25">
      <c r="J238" s="68"/>
      <c r="V238" s="68"/>
      <c r="W238" s="103"/>
      <c r="X238" s="103"/>
      <c r="AD238" s="92"/>
      <c r="AE238" s="92"/>
      <c r="CU238" s="88"/>
      <c r="CV238" s="88"/>
      <c r="CW238" s="88"/>
      <c r="CX238" s="88"/>
      <c r="CY238" s="88"/>
      <c r="CZ238" s="88"/>
      <c r="DA238" s="88"/>
      <c r="DB238" s="88"/>
      <c r="DC238" s="88"/>
      <c r="DD238" s="88"/>
      <c r="DE238" s="88"/>
      <c r="DF238" s="88"/>
      <c r="DG238" s="88"/>
      <c r="DH238" s="88"/>
      <c r="DI238" s="88"/>
      <c r="DJ238" s="88"/>
      <c r="DK238" s="88"/>
      <c r="DL238" s="88"/>
      <c r="DM238" s="88"/>
      <c r="DN238" s="88"/>
      <c r="DO238" s="88"/>
      <c r="DP238" s="88"/>
      <c r="DQ238" s="88"/>
      <c r="DR238" s="88"/>
      <c r="DS238" s="88"/>
      <c r="DT238" s="88"/>
    </row>
    <row r="239" spans="2:124" s="38" customFormat="1" x14ac:dyDescent="0.25">
      <c r="J239" s="68"/>
      <c r="V239" s="68"/>
      <c r="W239" s="103"/>
      <c r="X239" s="103"/>
      <c r="AD239" s="92"/>
      <c r="AE239" s="92"/>
      <c r="CU239" s="88"/>
      <c r="CV239" s="88"/>
      <c r="CW239" s="88"/>
      <c r="CX239" s="88"/>
      <c r="CY239" s="88"/>
      <c r="CZ239" s="88"/>
      <c r="DA239" s="88"/>
      <c r="DB239" s="88"/>
      <c r="DC239" s="88"/>
      <c r="DD239" s="88"/>
      <c r="DE239" s="88"/>
      <c r="DF239" s="88"/>
      <c r="DG239" s="88"/>
      <c r="DH239" s="88"/>
      <c r="DI239" s="88"/>
      <c r="DJ239" s="88"/>
      <c r="DK239" s="88"/>
      <c r="DL239" s="88"/>
      <c r="DM239" s="88"/>
      <c r="DN239" s="88"/>
      <c r="DO239" s="88"/>
      <c r="DP239" s="88"/>
      <c r="DQ239" s="88"/>
      <c r="DR239" s="88"/>
      <c r="DS239" s="88"/>
      <c r="DT239" s="88"/>
    </row>
    <row r="240" spans="2:124" s="38" customFormat="1" x14ac:dyDescent="0.25">
      <c r="J240" s="68"/>
      <c r="V240" s="68"/>
      <c r="W240" s="103"/>
      <c r="X240" s="103"/>
      <c r="AD240" s="92"/>
      <c r="AE240" s="92"/>
      <c r="CU240" s="88"/>
      <c r="CV240" s="88"/>
      <c r="CW240" s="88"/>
      <c r="CX240" s="88"/>
      <c r="CY240" s="88"/>
      <c r="CZ240" s="88"/>
      <c r="DA240" s="88"/>
      <c r="DB240" s="88"/>
      <c r="DC240" s="88"/>
      <c r="DD240" s="88"/>
      <c r="DE240" s="88"/>
      <c r="DF240" s="88"/>
      <c r="DG240" s="88"/>
      <c r="DH240" s="88"/>
      <c r="DI240" s="88"/>
      <c r="DJ240" s="88"/>
      <c r="DK240" s="88"/>
      <c r="DL240" s="88"/>
      <c r="DM240" s="88"/>
      <c r="DN240" s="88"/>
      <c r="DO240" s="88"/>
      <c r="DP240" s="88"/>
      <c r="DQ240" s="88"/>
      <c r="DR240" s="88"/>
      <c r="DS240" s="88"/>
      <c r="DT240" s="88"/>
    </row>
    <row r="241" spans="10:124" s="38" customFormat="1" x14ac:dyDescent="0.25">
      <c r="J241" s="68"/>
      <c r="V241" s="68"/>
      <c r="W241" s="103"/>
      <c r="X241" s="103"/>
      <c r="AD241" s="92"/>
      <c r="AE241" s="92"/>
      <c r="CU241" s="88"/>
      <c r="CV241" s="88"/>
      <c r="CW241" s="88"/>
      <c r="CX241" s="88"/>
      <c r="CY241" s="88"/>
      <c r="CZ241" s="88"/>
      <c r="DA241" s="88"/>
      <c r="DB241" s="88"/>
      <c r="DC241" s="88"/>
      <c r="DD241" s="88"/>
      <c r="DE241" s="88"/>
      <c r="DF241" s="88"/>
      <c r="DG241" s="88"/>
      <c r="DH241" s="88"/>
      <c r="DI241" s="88"/>
      <c r="DJ241" s="88"/>
      <c r="DK241" s="88"/>
      <c r="DL241" s="88"/>
      <c r="DM241" s="88"/>
      <c r="DN241" s="88"/>
      <c r="DO241" s="88"/>
      <c r="DP241" s="88"/>
      <c r="DQ241" s="88"/>
      <c r="DR241" s="88"/>
      <c r="DS241" s="88"/>
      <c r="DT241" s="88"/>
    </row>
    <row r="242" spans="10:124" s="38" customFormat="1" x14ac:dyDescent="0.25">
      <c r="J242" s="68"/>
      <c r="V242" s="68"/>
      <c r="W242" s="103"/>
      <c r="X242" s="103"/>
      <c r="AD242" s="92"/>
      <c r="AE242" s="92"/>
      <c r="CU242" s="88"/>
      <c r="CV242" s="88"/>
      <c r="CW242" s="88"/>
      <c r="CX242" s="88"/>
      <c r="CY242" s="88"/>
      <c r="CZ242" s="88"/>
      <c r="DA242" s="88"/>
      <c r="DB242" s="88"/>
      <c r="DC242" s="88"/>
      <c r="DD242" s="88"/>
      <c r="DE242" s="88"/>
      <c r="DF242" s="88"/>
      <c r="DG242" s="88"/>
      <c r="DH242" s="88"/>
      <c r="DI242" s="88"/>
      <c r="DJ242" s="88"/>
      <c r="DK242" s="88"/>
      <c r="DL242" s="88"/>
      <c r="DM242" s="88"/>
      <c r="DN242" s="88"/>
      <c r="DO242" s="88"/>
      <c r="DP242" s="88"/>
      <c r="DQ242" s="88"/>
      <c r="DR242" s="88"/>
      <c r="DS242" s="88"/>
      <c r="DT242" s="88"/>
    </row>
    <row r="243" spans="10:124" s="38" customFormat="1" x14ac:dyDescent="0.25">
      <c r="J243" s="68"/>
      <c r="V243" s="68"/>
      <c r="W243" s="103"/>
      <c r="X243" s="103"/>
      <c r="AD243" s="92"/>
      <c r="AE243" s="92"/>
      <c r="CU243" s="88"/>
      <c r="CV243" s="88"/>
      <c r="CW243" s="88"/>
      <c r="CX243" s="88"/>
      <c r="CY243" s="88"/>
      <c r="CZ243" s="88"/>
      <c r="DA243" s="88"/>
      <c r="DB243" s="88"/>
      <c r="DC243" s="88"/>
      <c r="DD243" s="88"/>
      <c r="DE243" s="88"/>
      <c r="DF243" s="88"/>
      <c r="DG243" s="88"/>
      <c r="DH243" s="88"/>
      <c r="DI243" s="88"/>
      <c r="DJ243" s="88"/>
      <c r="DK243" s="88"/>
      <c r="DL243" s="88"/>
      <c r="DM243" s="88"/>
      <c r="DN243" s="88"/>
      <c r="DO243" s="88"/>
      <c r="DP243" s="88"/>
      <c r="DQ243" s="88"/>
      <c r="DR243" s="88"/>
      <c r="DS243" s="88"/>
      <c r="DT243" s="88"/>
    </row>
    <row r="244" spans="10:124" s="38" customFormat="1" x14ac:dyDescent="0.25">
      <c r="J244" s="68"/>
      <c r="V244" s="68"/>
      <c r="W244" s="103"/>
      <c r="X244" s="103"/>
      <c r="AD244" s="92"/>
      <c r="AE244" s="92"/>
      <c r="CU244" s="88"/>
      <c r="CV244" s="88"/>
      <c r="CW244" s="88"/>
      <c r="CX244" s="88"/>
      <c r="CY244" s="88"/>
      <c r="CZ244" s="88"/>
      <c r="DA244" s="88"/>
      <c r="DB244" s="88"/>
      <c r="DC244" s="88"/>
      <c r="DD244" s="88"/>
      <c r="DE244" s="88"/>
      <c r="DF244" s="88"/>
      <c r="DG244" s="88"/>
      <c r="DH244" s="88"/>
      <c r="DI244" s="88"/>
      <c r="DJ244" s="88"/>
      <c r="DK244" s="88"/>
      <c r="DL244" s="88"/>
      <c r="DM244" s="88"/>
      <c r="DN244" s="88"/>
      <c r="DO244" s="88"/>
      <c r="DP244" s="88"/>
      <c r="DQ244" s="88"/>
      <c r="DR244" s="88"/>
      <c r="DS244" s="88"/>
      <c r="DT244" s="88"/>
    </row>
    <row r="245" spans="10:124" s="38" customFormat="1" x14ac:dyDescent="0.25">
      <c r="J245" s="68"/>
      <c r="V245" s="68"/>
      <c r="W245" s="103"/>
      <c r="X245" s="103"/>
      <c r="AD245" s="92"/>
      <c r="AE245" s="92"/>
      <c r="CU245" s="88"/>
      <c r="CV245" s="88"/>
      <c r="CW245" s="88"/>
      <c r="CX245" s="88"/>
      <c r="CY245" s="88"/>
      <c r="CZ245" s="88"/>
      <c r="DA245" s="88"/>
      <c r="DB245" s="88"/>
      <c r="DC245" s="88"/>
      <c r="DD245" s="88"/>
      <c r="DE245" s="88"/>
      <c r="DF245" s="88"/>
      <c r="DG245" s="88"/>
      <c r="DH245" s="88"/>
      <c r="DI245" s="88"/>
      <c r="DJ245" s="88"/>
      <c r="DK245" s="88"/>
      <c r="DL245" s="88"/>
      <c r="DM245" s="88"/>
      <c r="DN245" s="88"/>
      <c r="DO245" s="88"/>
      <c r="DP245" s="88"/>
      <c r="DQ245" s="88"/>
      <c r="DR245" s="88"/>
      <c r="DS245" s="88"/>
      <c r="DT245" s="88"/>
    </row>
    <row r="246" spans="10:124" s="38" customFormat="1" x14ac:dyDescent="0.25">
      <c r="J246" s="68"/>
      <c r="V246" s="68"/>
      <c r="W246" s="103"/>
      <c r="X246" s="103"/>
      <c r="AD246" s="92"/>
      <c r="AE246" s="92"/>
      <c r="CU246" s="88"/>
      <c r="CV246" s="88"/>
      <c r="CW246" s="88"/>
      <c r="CX246" s="88"/>
      <c r="CY246" s="88"/>
      <c r="CZ246" s="88"/>
      <c r="DA246" s="88"/>
      <c r="DB246" s="88"/>
      <c r="DC246" s="88"/>
      <c r="DD246" s="88"/>
      <c r="DE246" s="88"/>
      <c r="DF246" s="88"/>
      <c r="DG246" s="88"/>
      <c r="DH246" s="88"/>
      <c r="DI246" s="88"/>
      <c r="DJ246" s="88"/>
      <c r="DK246" s="88"/>
      <c r="DL246" s="88"/>
      <c r="DM246" s="88"/>
      <c r="DN246" s="88"/>
      <c r="DO246" s="88"/>
      <c r="DP246" s="88"/>
      <c r="DQ246" s="88"/>
      <c r="DR246" s="88"/>
      <c r="DS246" s="88"/>
      <c r="DT246" s="88"/>
    </row>
    <row r="247" spans="10:124" s="38" customFormat="1" x14ac:dyDescent="0.25">
      <c r="J247" s="68"/>
      <c r="V247" s="68"/>
      <c r="W247" s="103"/>
      <c r="X247" s="103"/>
      <c r="AD247" s="92"/>
      <c r="AE247" s="92"/>
      <c r="CU247" s="88"/>
      <c r="CV247" s="88"/>
      <c r="CW247" s="88"/>
      <c r="CX247" s="88"/>
      <c r="CY247" s="88"/>
      <c r="CZ247" s="88"/>
      <c r="DA247" s="88"/>
      <c r="DB247" s="88"/>
      <c r="DC247" s="88"/>
      <c r="DD247" s="88"/>
      <c r="DE247" s="88"/>
      <c r="DF247" s="88"/>
      <c r="DG247" s="88"/>
      <c r="DH247" s="88"/>
      <c r="DI247" s="88"/>
      <c r="DJ247" s="88"/>
      <c r="DK247" s="88"/>
      <c r="DL247" s="88"/>
      <c r="DM247" s="88"/>
      <c r="DN247" s="88"/>
      <c r="DO247" s="88"/>
      <c r="DP247" s="88"/>
      <c r="DQ247" s="88"/>
      <c r="DR247" s="88"/>
      <c r="DS247" s="88"/>
      <c r="DT247" s="88"/>
    </row>
    <row r="248" spans="10:124" s="38" customFormat="1" x14ac:dyDescent="0.25">
      <c r="J248" s="68"/>
      <c r="V248" s="68"/>
      <c r="W248" s="103"/>
      <c r="X248" s="103"/>
      <c r="AD248" s="92"/>
      <c r="AE248" s="92"/>
      <c r="CU248" s="88"/>
      <c r="CV248" s="88"/>
      <c r="CW248" s="88"/>
      <c r="CX248" s="88"/>
      <c r="CY248" s="88"/>
      <c r="CZ248" s="88"/>
      <c r="DA248" s="88"/>
      <c r="DB248" s="88"/>
      <c r="DC248" s="88"/>
      <c r="DD248" s="88"/>
      <c r="DE248" s="88"/>
      <c r="DF248" s="88"/>
      <c r="DG248" s="88"/>
      <c r="DH248" s="88"/>
      <c r="DI248" s="88"/>
      <c r="DJ248" s="88"/>
      <c r="DK248" s="88"/>
      <c r="DL248" s="88"/>
      <c r="DM248" s="88"/>
      <c r="DN248" s="88"/>
      <c r="DO248" s="88"/>
      <c r="DP248" s="88"/>
      <c r="DQ248" s="88"/>
      <c r="DR248" s="88"/>
      <c r="DS248" s="88"/>
      <c r="DT248" s="88"/>
    </row>
    <row r="249" spans="10:124" s="38" customFormat="1" x14ac:dyDescent="0.25">
      <c r="J249" s="68"/>
      <c r="V249" s="68"/>
      <c r="W249" s="103"/>
      <c r="X249" s="103"/>
      <c r="AD249" s="92"/>
      <c r="AE249" s="92"/>
      <c r="CU249" s="88"/>
      <c r="CV249" s="88"/>
      <c r="CW249" s="88"/>
      <c r="CX249" s="88"/>
      <c r="CY249" s="88"/>
      <c r="CZ249" s="88"/>
      <c r="DA249" s="88"/>
      <c r="DB249" s="88"/>
      <c r="DC249" s="88"/>
      <c r="DD249" s="88"/>
      <c r="DE249" s="88"/>
      <c r="DF249" s="88"/>
      <c r="DG249" s="88"/>
      <c r="DH249" s="88"/>
      <c r="DI249" s="88"/>
      <c r="DJ249" s="88"/>
      <c r="DK249" s="88"/>
      <c r="DL249" s="88"/>
      <c r="DM249" s="88"/>
      <c r="DN249" s="88"/>
      <c r="DO249" s="88"/>
      <c r="DP249" s="88"/>
      <c r="DQ249" s="88"/>
      <c r="DR249" s="88"/>
      <c r="DS249" s="88"/>
      <c r="DT249" s="88"/>
    </row>
    <row r="250" spans="10:124" s="38" customFormat="1" x14ac:dyDescent="0.25">
      <c r="J250" s="68"/>
      <c r="V250" s="68"/>
      <c r="W250" s="103"/>
      <c r="X250" s="103"/>
      <c r="AD250" s="92"/>
      <c r="AE250" s="92"/>
      <c r="CU250" s="88"/>
      <c r="CV250" s="88"/>
      <c r="CW250" s="88"/>
      <c r="CX250" s="88"/>
      <c r="CY250" s="88"/>
      <c r="CZ250" s="88"/>
      <c r="DA250" s="88"/>
      <c r="DB250" s="88"/>
      <c r="DC250" s="88"/>
      <c r="DD250" s="88"/>
      <c r="DE250" s="88"/>
      <c r="DF250" s="88"/>
      <c r="DG250" s="88"/>
      <c r="DH250" s="88"/>
      <c r="DI250" s="88"/>
      <c r="DJ250" s="88"/>
      <c r="DK250" s="88"/>
      <c r="DL250" s="88"/>
      <c r="DM250" s="88"/>
      <c r="DN250" s="88"/>
      <c r="DO250" s="88"/>
      <c r="DP250" s="88"/>
      <c r="DQ250" s="88"/>
      <c r="DR250" s="88"/>
      <c r="DS250" s="88"/>
      <c r="DT250" s="88"/>
    </row>
    <row r="251" spans="10:124" s="38" customFormat="1" x14ac:dyDescent="0.25">
      <c r="J251" s="68"/>
      <c r="V251" s="68"/>
      <c r="W251" s="103"/>
      <c r="X251" s="103"/>
      <c r="AD251" s="92"/>
      <c r="AE251" s="92"/>
      <c r="CU251" s="88"/>
      <c r="CV251" s="88"/>
      <c r="CW251" s="88"/>
      <c r="CX251" s="88"/>
      <c r="CY251" s="88"/>
      <c r="CZ251" s="88"/>
      <c r="DA251" s="88"/>
      <c r="DB251" s="88"/>
      <c r="DC251" s="88"/>
      <c r="DD251" s="88"/>
      <c r="DE251" s="88"/>
      <c r="DF251" s="88"/>
      <c r="DG251" s="88"/>
      <c r="DH251" s="88"/>
      <c r="DI251" s="88"/>
      <c r="DJ251" s="88"/>
      <c r="DK251" s="88"/>
      <c r="DL251" s="88"/>
      <c r="DM251" s="88"/>
      <c r="DN251" s="88"/>
      <c r="DO251" s="88"/>
      <c r="DP251" s="88"/>
      <c r="DQ251" s="88"/>
      <c r="DR251" s="88"/>
      <c r="DS251" s="88"/>
      <c r="DT251" s="88"/>
    </row>
    <row r="252" spans="10:124" s="38" customFormat="1" x14ac:dyDescent="0.25">
      <c r="J252" s="68"/>
      <c r="V252" s="68"/>
      <c r="W252" s="103"/>
      <c r="X252" s="103"/>
      <c r="AD252" s="92"/>
      <c r="AE252" s="92"/>
      <c r="CU252" s="88"/>
      <c r="CV252" s="88"/>
      <c r="CW252" s="88"/>
      <c r="CX252" s="88"/>
      <c r="CY252" s="88"/>
      <c r="CZ252" s="88"/>
      <c r="DA252" s="88"/>
      <c r="DB252" s="88"/>
      <c r="DC252" s="88"/>
      <c r="DD252" s="88"/>
      <c r="DE252" s="88"/>
      <c r="DF252" s="88"/>
      <c r="DG252" s="88"/>
      <c r="DH252" s="88"/>
      <c r="DI252" s="88"/>
      <c r="DJ252" s="88"/>
      <c r="DK252" s="88"/>
      <c r="DL252" s="88"/>
      <c r="DM252" s="88"/>
      <c r="DN252" s="88"/>
      <c r="DO252" s="88"/>
      <c r="DP252" s="88"/>
      <c r="DQ252" s="88"/>
      <c r="DR252" s="88"/>
      <c r="DS252" s="88"/>
      <c r="DT252" s="88"/>
    </row>
    <row r="253" spans="10:124" s="38" customFormat="1" x14ac:dyDescent="0.25">
      <c r="J253" s="68"/>
      <c r="V253" s="68"/>
      <c r="W253" s="103"/>
      <c r="X253" s="103"/>
      <c r="AD253" s="92"/>
      <c r="AE253" s="92"/>
      <c r="CU253" s="88"/>
      <c r="CV253" s="88"/>
      <c r="CW253" s="88"/>
      <c r="CX253" s="88"/>
      <c r="CY253" s="88"/>
      <c r="CZ253" s="88"/>
      <c r="DA253" s="88"/>
      <c r="DB253" s="88"/>
      <c r="DC253" s="88"/>
      <c r="DD253" s="88"/>
      <c r="DE253" s="88"/>
      <c r="DF253" s="88"/>
      <c r="DG253" s="88"/>
      <c r="DH253" s="88"/>
      <c r="DI253" s="88"/>
      <c r="DJ253" s="88"/>
      <c r="DK253" s="88"/>
      <c r="DL253" s="88"/>
      <c r="DM253" s="88"/>
      <c r="DN253" s="88"/>
      <c r="DO253" s="88"/>
      <c r="DP253" s="88"/>
      <c r="DQ253" s="88"/>
      <c r="DR253" s="88"/>
      <c r="DS253" s="88"/>
      <c r="DT253" s="88"/>
    </row>
    <row r="254" spans="10:124" s="38" customFormat="1" x14ac:dyDescent="0.25">
      <c r="J254" s="68"/>
      <c r="V254" s="68"/>
      <c r="W254" s="103"/>
      <c r="X254" s="103"/>
      <c r="AD254" s="92"/>
      <c r="AE254" s="92"/>
      <c r="CU254" s="88"/>
      <c r="CV254" s="88"/>
      <c r="CW254" s="88"/>
      <c r="CX254" s="88"/>
      <c r="CY254" s="88"/>
      <c r="CZ254" s="88"/>
      <c r="DA254" s="88"/>
      <c r="DB254" s="88"/>
      <c r="DC254" s="88"/>
      <c r="DD254" s="88"/>
      <c r="DE254" s="88"/>
      <c r="DF254" s="88"/>
      <c r="DG254" s="88"/>
      <c r="DH254" s="88"/>
      <c r="DI254" s="88"/>
      <c r="DJ254" s="88"/>
      <c r="DK254" s="88"/>
      <c r="DL254" s="88"/>
      <c r="DM254" s="88"/>
      <c r="DN254" s="88"/>
      <c r="DO254" s="88"/>
      <c r="DP254" s="88"/>
      <c r="DQ254" s="88"/>
      <c r="DR254" s="88"/>
      <c r="DS254" s="88"/>
      <c r="DT254" s="88"/>
    </row>
    <row r="255" spans="10:124" s="38" customFormat="1" x14ac:dyDescent="0.25">
      <c r="J255" s="68"/>
      <c r="V255" s="68"/>
      <c r="W255" s="103"/>
      <c r="X255" s="103"/>
      <c r="AD255" s="92"/>
      <c r="AE255" s="92"/>
      <c r="CU255" s="88"/>
      <c r="CV255" s="88"/>
      <c r="CW255" s="88"/>
      <c r="CX255" s="88"/>
      <c r="CY255" s="88"/>
      <c r="CZ255" s="88"/>
      <c r="DA255" s="88"/>
      <c r="DB255" s="88"/>
      <c r="DC255" s="88"/>
      <c r="DD255" s="88"/>
      <c r="DE255" s="88"/>
      <c r="DF255" s="88"/>
      <c r="DG255" s="88"/>
      <c r="DH255" s="88"/>
      <c r="DI255" s="88"/>
      <c r="DJ255" s="88"/>
      <c r="DK255" s="88"/>
      <c r="DL255" s="88"/>
      <c r="DM255" s="88"/>
      <c r="DN255" s="88"/>
      <c r="DO255" s="88"/>
      <c r="DP255" s="88"/>
      <c r="DQ255" s="88"/>
      <c r="DR255" s="88"/>
      <c r="DS255" s="88"/>
      <c r="DT255" s="88"/>
    </row>
    <row r="256" spans="10:124" s="38" customFormat="1" x14ac:dyDescent="0.25">
      <c r="J256" s="68"/>
      <c r="V256" s="68"/>
      <c r="W256" s="103"/>
      <c r="X256" s="103"/>
      <c r="AD256" s="92"/>
      <c r="AE256" s="92"/>
      <c r="CU256" s="88"/>
      <c r="CV256" s="88"/>
      <c r="CW256" s="88"/>
      <c r="CX256" s="88"/>
      <c r="CY256" s="88"/>
      <c r="CZ256" s="88"/>
      <c r="DA256" s="88"/>
      <c r="DB256" s="88"/>
      <c r="DC256" s="88"/>
      <c r="DD256" s="88"/>
      <c r="DE256" s="88"/>
      <c r="DF256" s="88"/>
      <c r="DG256" s="88"/>
      <c r="DH256" s="88"/>
      <c r="DI256" s="88"/>
      <c r="DJ256" s="88"/>
      <c r="DK256" s="88"/>
      <c r="DL256" s="88"/>
      <c r="DM256" s="88"/>
      <c r="DN256" s="88"/>
      <c r="DO256" s="88"/>
      <c r="DP256" s="88"/>
      <c r="DQ256" s="88"/>
      <c r="DR256" s="88"/>
      <c r="DS256" s="88"/>
      <c r="DT256" s="88"/>
    </row>
    <row r="257" spans="10:124" s="38" customFormat="1" x14ac:dyDescent="0.25">
      <c r="J257" s="68"/>
      <c r="V257" s="68"/>
      <c r="W257" s="103"/>
      <c r="X257" s="103"/>
      <c r="AD257" s="92"/>
      <c r="AE257" s="92"/>
      <c r="CU257" s="88"/>
      <c r="CV257" s="88"/>
      <c r="CW257" s="88"/>
      <c r="CX257" s="88"/>
      <c r="CY257" s="88"/>
      <c r="CZ257" s="88"/>
      <c r="DA257" s="88"/>
      <c r="DB257" s="88"/>
      <c r="DC257" s="88"/>
      <c r="DD257" s="88"/>
      <c r="DE257" s="88"/>
      <c r="DF257" s="88"/>
      <c r="DG257" s="88"/>
      <c r="DH257" s="88"/>
      <c r="DI257" s="88"/>
      <c r="DJ257" s="88"/>
      <c r="DK257" s="88"/>
      <c r="DL257" s="88"/>
      <c r="DM257" s="88"/>
      <c r="DN257" s="88"/>
      <c r="DO257" s="88"/>
      <c r="DP257" s="88"/>
      <c r="DQ257" s="88"/>
      <c r="DR257" s="88"/>
      <c r="DS257" s="88"/>
      <c r="DT257" s="88"/>
    </row>
    <row r="258" spans="10:124" s="38" customFormat="1" x14ac:dyDescent="0.25">
      <c r="J258" s="68"/>
      <c r="V258" s="68"/>
      <c r="W258" s="103"/>
      <c r="X258" s="103"/>
      <c r="AD258" s="92"/>
      <c r="AE258" s="92"/>
      <c r="CU258" s="88"/>
      <c r="CV258" s="88"/>
      <c r="CW258" s="88"/>
      <c r="CX258" s="88"/>
      <c r="CY258" s="88"/>
      <c r="CZ258" s="88"/>
      <c r="DA258" s="88"/>
      <c r="DB258" s="88"/>
      <c r="DC258" s="88"/>
      <c r="DD258" s="88"/>
      <c r="DE258" s="88"/>
      <c r="DF258" s="88"/>
      <c r="DG258" s="88"/>
      <c r="DH258" s="88"/>
      <c r="DI258" s="88"/>
      <c r="DJ258" s="88"/>
      <c r="DK258" s="88"/>
      <c r="DL258" s="88"/>
      <c r="DM258" s="88"/>
      <c r="DN258" s="88"/>
      <c r="DO258" s="88"/>
      <c r="DP258" s="88"/>
      <c r="DQ258" s="88"/>
      <c r="DR258" s="88"/>
      <c r="DS258" s="88"/>
      <c r="DT258" s="88"/>
    </row>
    <row r="259" spans="10:124" s="38" customFormat="1" x14ac:dyDescent="0.25">
      <c r="J259" s="68"/>
      <c r="V259" s="68"/>
      <c r="W259" s="103"/>
      <c r="X259" s="103"/>
      <c r="AD259" s="92"/>
      <c r="AE259" s="92"/>
      <c r="CU259" s="88"/>
      <c r="CV259" s="88"/>
      <c r="CW259" s="88"/>
      <c r="CX259" s="88"/>
      <c r="CY259" s="88"/>
      <c r="CZ259" s="88"/>
      <c r="DA259" s="88"/>
      <c r="DB259" s="88"/>
      <c r="DC259" s="88"/>
      <c r="DD259" s="88"/>
      <c r="DE259" s="88"/>
      <c r="DF259" s="88"/>
      <c r="DG259" s="88"/>
      <c r="DH259" s="88"/>
      <c r="DI259" s="88"/>
      <c r="DJ259" s="88"/>
      <c r="DK259" s="88"/>
      <c r="DL259" s="88"/>
      <c r="DM259" s="88"/>
      <c r="DN259" s="88"/>
      <c r="DO259" s="88"/>
      <c r="DP259" s="88"/>
      <c r="DQ259" s="88"/>
      <c r="DR259" s="88"/>
      <c r="DS259" s="88"/>
      <c r="DT259" s="88"/>
    </row>
    <row r="260" spans="10:124" s="38" customFormat="1" x14ac:dyDescent="0.25">
      <c r="J260" s="68"/>
      <c r="V260" s="68"/>
      <c r="W260" s="103"/>
      <c r="X260" s="103"/>
      <c r="AD260" s="92"/>
      <c r="AE260" s="92"/>
      <c r="CU260" s="88"/>
      <c r="CV260" s="88"/>
      <c r="CW260" s="88"/>
      <c r="CX260" s="88"/>
      <c r="CY260" s="88"/>
      <c r="CZ260" s="88"/>
      <c r="DA260" s="88"/>
      <c r="DB260" s="88"/>
      <c r="DC260" s="88"/>
      <c r="DD260" s="88"/>
      <c r="DE260" s="88"/>
      <c r="DF260" s="88"/>
      <c r="DG260" s="88"/>
      <c r="DH260" s="88"/>
      <c r="DI260" s="88"/>
      <c r="DJ260" s="88"/>
      <c r="DK260" s="88"/>
      <c r="DL260" s="88"/>
      <c r="DM260" s="88"/>
      <c r="DN260" s="88"/>
      <c r="DO260" s="88"/>
      <c r="DP260" s="88"/>
      <c r="DQ260" s="88"/>
      <c r="DR260" s="88"/>
      <c r="DS260" s="88"/>
      <c r="DT260" s="88"/>
    </row>
    <row r="261" spans="10:124" s="38" customFormat="1" x14ac:dyDescent="0.25">
      <c r="J261" s="68"/>
      <c r="V261" s="68"/>
      <c r="W261" s="103"/>
      <c r="X261" s="103"/>
      <c r="AD261" s="92"/>
      <c r="AE261" s="92"/>
      <c r="CU261" s="88"/>
      <c r="CV261" s="88"/>
      <c r="CW261" s="88"/>
      <c r="CX261" s="88"/>
      <c r="CY261" s="88"/>
      <c r="CZ261" s="88"/>
      <c r="DA261" s="88"/>
      <c r="DB261" s="88"/>
      <c r="DC261" s="88"/>
      <c r="DD261" s="88"/>
      <c r="DE261" s="88"/>
      <c r="DF261" s="88"/>
      <c r="DG261" s="88"/>
      <c r="DH261" s="88"/>
      <c r="DI261" s="88"/>
      <c r="DJ261" s="88"/>
      <c r="DK261" s="88"/>
      <c r="DL261" s="88"/>
      <c r="DM261" s="88"/>
      <c r="DN261" s="88"/>
      <c r="DO261" s="88"/>
      <c r="DP261" s="88"/>
      <c r="DQ261" s="88"/>
      <c r="DR261" s="88"/>
      <c r="DS261" s="88"/>
      <c r="DT261" s="88"/>
    </row>
    <row r="262" spans="10:124" s="38" customFormat="1" x14ac:dyDescent="0.25">
      <c r="J262" s="68"/>
      <c r="V262" s="68"/>
      <c r="W262" s="103"/>
      <c r="X262" s="103"/>
      <c r="AD262" s="92"/>
      <c r="AE262" s="92"/>
      <c r="CU262" s="88"/>
      <c r="CV262" s="88"/>
      <c r="CW262" s="88"/>
      <c r="CX262" s="88"/>
      <c r="CY262" s="88"/>
      <c r="CZ262" s="88"/>
      <c r="DA262" s="88"/>
      <c r="DB262" s="88"/>
      <c r="DC262" s="88"/>
      <c r="DD262" s="88"/>
      <c r="DE262" s="88"/>
      <c r="DF262" s="88"/>
      <c r="DG262" s="88"/>
      <c r="DH262" s="88"/>
      <c r="DI262" s="88"/>
      <c r="DJ262" s="88"/>
      <c r="DK262" s="88"/>
      <c r="DL262" s="88"/>
      <c r="DM262" s="88"/>
      <c r="DN262" s="88"/>
      <c r="DO262" s="88"/>
      <c r="DP262" s="88"/>
      <c r="DQ262" s="88"/>
      <c r="DR262" s="88"/>
      <c r="DS262" s="88"/>
      <c r="DT262" s="88"/>
    </row>
    <row r="263" spans="10:124" s="38" customFormat="1" x14ac:dyDescent="0.25">
      <c r="J263" s="68"/>
      <c r="V263" s="68"/>
      <c r="W263" s="103"/>
      <c r="X263" s="103"/>
      <c r="AD263" s="92"/>
      <c r="AE263" s="92"/>
      <c r="CU263" s="88"/>
      <c r="CV263" s="88"/>
      <c r="CW263" s="88"/>
      <c r="CX263" s="88"/>
      <c r="CY263" s="88"/>
      <c r="CZ263" s="88"/>
      <c r="DA263" s="88"/>
      <c r="DB263" s="88"/>
      <c r="DC263" s="88"/>
      <c r="DD263" s="88"/>
      <c r="DE263" s="88"/>
      <c r="DF263" s="88"/>
      <c r="DG263" s="88"/>
      <c r="DH263" s="88"/>
      <c r="DI263" s="88"/>
      <c r="DJ263" s="88"/>
      <c r="DK263" s="88"/>
      <c r="DL263" s="88"/>
      <c r="DM263" s="88"/>
      <c r="DN263" s="88"/>
      <c r="DO263" s="88"/>
      <c r="DP263" s="88"/>
      <c r="DQ263" s="88"/>
      <c r="DR263" s="88"/>
      <c r="DS263" s="88"/>
      <c r="DT263" s="88"/>
    </row>
    <row r="264" spans="10:124" s="38" customFormat="1" x14ac:dyDescent="0.25">
      <c r="J264" s="68"/>
      <c r="V264" s="68"/>
      <c r="W264" s="103"/>
      <c r="X264" s="103"/>
      <c r="AD264" s="92"/>
      <c r="AE264" s="92"/>
      <c r="CU264" s="88"/>
      <c r="CV264" s="88"/>
      <c r="CW264" s="88"/>
      <c r="CX264" s="88"/>
      <c r="CY264" s="88"/>
      <c r="CZ264" s="88"/>
      <c r="DA264" s="88"/>
      <c r="DB264" s="88"/>
      <c r="DC264" s="88"/>
      <c r="DD264" s="88"/>
      <c r="DE264" s="88"/>
      <c r="DF264" s="88"/>
      <c r="DG264" s="88"/>
      <c r="DH264" s="88"/>
      <c r="DI264" s="88"/>
      <c r="DJ264" s="88"/>
      <c r="DK264" s="88"/>
      <c r="DL264" s="88"/>
      <c r="DM264" s="88"/>
      <c r="DN264" s="88"/>
      <c r="DO264" s="88"/>
      <c r="DP264" s="88"/>
      <c r="DQ264" s="88"/>
      <c r="DR264" s="88"/>
      <c r="DS264" s="88"/>
      <c r="DT264" s="88"/>
    </row>
    <row r="265" spans="10:124" s="38" customFormat="1" x14ac:dyDescent="0.25">
      <c r="J265" s="68"/>
      <c r="V265" s="68"/>
      <c r="W265" s="103"/>
      <c r="X265" s="103"/>
      <c r="AD265" s="92"/>
      <c r="AE265" s="92"/>
      <c r="CU265" s="88"/>
      <c r="CV265" s="88"/>
      <c r="CW265" s="88"/>
      <c r="CX265" s="88"/>
      <c r="CY265" s="88"/>
      <c r="CZ265" s="88"/>
      <c r="DA265" s="88"/>
      <c r="DB265" s="88"/>
      <c r="DC265" s="88"/>
      <c r="DD265" s="88"/>
      <c r="DE265" s="88"/>
      <c r="DF265" s="88"/>
      <c r="DG265" s="88"/>
      <c r="DH265" s="88"/>
      <c r="DI265" s="88"/>
      <c r="DJ265" s="88"/>
      <c r="DK265" s="88"/>
      <c r="DL265" s="88"/>
      <c r="DM265" s="88"/>
      <c r="DN265" s="88"/>
      <c r="DO265" s="88"/>
      <c r="DP265" s="88"/>
      <c r="DQ265" s="88"/>
      <c r="DR265" s="88"/>
      <c r="DS265" s="88"/>
      <c r="DT265" s="88"/>
    </row>
    <row r="266" spans="10:124" s="38" customFormat="1" x14ac:dyDescent="0.25">
      <c r="J266" s="68"/>
      <c r="V266" s="68"/>
      <c r="W266" s="103"/>
      <c r="X266" s="103"/>
      <c r="AD266" s="92"/>
      <c r="AE266" s="92"/>
      <c r="CU266" s="88"/>
      <c r="CV266" s="88"/>
      <c r="CW266" s="88"/>
      <c r="CX266" s="88"/>
      <c r="CY266" s="88"/>
      <c r="CZ266" s="88"/>
      <c r="DA266" s="88"/>
      <c r="DB266" s="88"/>
      <c r="DC266" s="88"/>
      <c r="DD266" s="88"/>
      <c r="DE266" s="88"/>
      <c r="DF266" s="88"/>
      <c r="DG266" s="88"/>
      <c r="DH266" s="88"/>
      <c r="DI266" s="88"/>
      <c r="DJ266" s="88"/>
      <c r="DK266" s="88"/>
      <c r="DL266" s="88"/>
      <c r="DM266" s="88"/>
      <c r="DN266" s="88"/>
      <c r="DO266" s="88"/>
      <c r="DP266" s="88"/>
      <c r="DQ266" s="88"/>
      <c r="DR266" s="88"/>
      <c r="DS266" s="88"/>
      <c r="DT266" s="88"/>
    </row>
    <row r="267" spans="10:124" s="38" customFormat="1" x14ac:dyDescent="0.25">
      <c r="J267" s="68"/>
      <c r="V267" s="68"/>
      <c r="W267" s="103"/>
      <c r="X267" s="103"/>
      <c r="AD267" s="92"/>
      <c r="AE267" s="92"/>
      <c r="CU267" s="88"/>
      <c r="CV267" s="88"/>
      <c r="CW267" s="88"/>
      <c r="CX267" s="88"/>
      <c r="CY267" s="88"/>
      <c r="CZ267" s="88"/>
      <c r="DA267" s="88"/>
      <c r="DB267" s="88"/>
      <c r="DC267" s="88"/>
      <c r="DD267" s="88"/>
      <c r="DE267" s="88"/>
      <c r="DF267" s="88"/>
      <c r="DG267" s="88"/>
      <c r="DH267" s="88"/>
      <c r="DI267" s="88"/>
      <c r="DJ267" s="88"/>
      <c r="DK267" s="88"/>
      <c r="DL267" s="88"/>
      <c r="DM267" s="88"/>
      <c r="DN267" s="88"/>
      <c r="DO267" s="88"/>
      <c r="DP267" s="88"/>
      <c r="DQ267" s="88"/>
      <c r="DR267" s="88"/>
      <c r="DS267" s="88"/>
      <c r="DT267" s="88"/>
    </row>
    <row r="268" spans="10:124" s="38" customFormat="1" x14ac:dyDescent="0.25">
      <c r="J268" s="68"/>
      <c r="V268" s="68"/>
      <c r="W268" s="103"/>
      <c r="X268" s="103"/>
      <c r="AD268" s="92"/>
      <c r="AE268" s="92"/>
      <c r="CU268" s="88"/>
      <c r="CV268" s="88"/>
      <c r="CW268" s="88"/>
      <c r="CX268" s="88"/>
      <c r="CY268" s="88"/>
      <c r="CZ268" s="88"/>
      <c r="DA268" s="88"/>
      <c r="DB268" s="88"/>
      <c r="DC268" s="88"/>
      <c r="DD268" s="88"/>
      <c r="DE268" s="88"/>
      <c r="DF268" s="88"/>
      <c r="DG268" s="88"/>
      <c r="DH268" s="88"/>
      <c r="DI268" s="88"/>
      <c r="DJ268" s="88"/>
      <c r="DK268" s="88"/>
      <c r="DL268" s="88"/>
      <c r="DM268" s="88"/>
      <c r="DN268" s="88"/>
      <c r="DO268" s="88"/>
      <c r="DP268" s="88"/>
      <c r="DQ268" s="88"/>
      <c r="DR268" s="88"/>
      <c r="DS268" s="88"/>
      <c r="DT268" s="88"/>
    </row>
    <row r="269" spans="10:124" s="38" customFormat="1" x14ac:dyDescent="0.25">
      <c r="J269" s="68"/>
      <c r="V269" s="68"/>
      <c r="W269" s="103"/>
      <c r="X269" s="103"/>
      <c r="AD269" s="92"/>
      <c r="AE269" s="92"/>
      <c r="CU269" s="88"/>
      <c r="CV269" s="88"/>
      <c r="CW269" s="88"/>
      <c r="CX269" s="88"/>
      <c r="CY269" s="88"/>
      <c r="CZ269" s="88"/>
      <c r="DA269" s="88"/>
      <c r="DB269" s="88"/>
      <c r="DC269" s="88"/>
      <c r="DD269" s="88"/>
      <c r="DE269" s="88"/>
      <c r="DF269" s="88"/>
      <c r="DG269" s="88"/>
      <c r="DH269" s="88"/>
      <c r="DI269" s="88"/>
      <c r="DJ269" s="88"/>
      <c r="DK269" s="88"/>
      <c r="DL269" s="88"/>
      <c r="DM269" s="88"/>
      <c r="DN269" s="88"/>
      <c r="DO269" s="88"/>
      <c r="DP269" s="88"/>
      <c r="DQ269" s="88"/>
      <c r="DR269" s="88"/>
      <c r="DS269" s="88"/>
      <c r="DT269" s="88"/>
    </row>
    <row r="270" spans="10:124" s="38" customFormat="1" x14ac:dyDescent="0.25">
      <c r="J270" s="68"/>
      <c r="V270" s="68"/>
      <c r="W270" s="103"/>
      <c r="X270" s="103"/>
      <c r="AD270" s="92"/>
      <c r="AE270" s="92"/>
      <c r="CU270" s="88"/>
      <c r="CV270" s="88"/>
      <c r="CW270" s="88"/>
      <c r="CX270" s="88"/>
      <c r="CY270" s="88"/>
      <c r="CZ270" s="88"/>
      <c r="DA270" s="88"/>
      <c r="DB270" s="88"/>
      <c r="DC270" s="88"/>
      <c r="DD270" s="88"/>
      <c r="DE270" s="88"/>
      <c r="DF270" s="88"/>
      <c r="DG270" s="88"/>
      <c r="DH270" s="88"/>
      <c r="DI270" s="88"/>
      <c r="DJ270" s="88"/>
      <c r="DK270" s="88"/>
      <c r="DL270" s="88"/>
      <c r="DM270" s="88"/>
      <c r="DN270" s="88"/>
      <c r="DO270" s="88"/>
      <c r="DP270" s="88"/>
      <c r="DQ270" s="88"/>
      <c r="DR270" s="88"/>
      <c r="DS270" s="88"/>
      <c r="DT270" s="88"/>
    </row>
    <row r="271" spans="10:124" s="38" customFormat="1" x14ac:dyDescent="0.25">
      <c r="J271" s="68"/>
      <c r="V271" s="68"/>
      <c r="W271" s="103"/>
      <c r="X271" s="103"/>
      <c r="AD271" s="92"/>
      <c r="AE271" s="92"/>
      <c r="CU271" s="88"/>
      <c r="CV271" s="88"/>
      <c r="CW271" s="88"/>
      <c r="CX271" s="88"/>
      <c r="CY271" s="88"/>
      <c r="CZ271" s="88"/>
      <c r="DA271" s="88"/>
      <c r="DB271" s="88"/>
      <c r="DC271" s="88"/>
      <c r="DD271" s="88"/>
      <c r="DE271" s="88"/>
      <c r="DF271" s="88"/>
      <c r="DG271" s="88"/>
      <c r="DH271" s="88"/>
      <c r="DI271" s="88"/>
      <c r="DJ271" s="88"/>
      <c r="DK271" s="88"/>
      <c r="DL271" s="88"/>
      <c r="DM271" s="88"/>
      <c r="DN271" s="88"/>
      <c r="DO271" s="88"/>
      <c r="DP271" s="88"/>
      <c r="DQ271" s="88"/>
      <c r="DR271" s="88"/>
      <c r="DS271" s="88"/>
      <c r="DT271" s="88"/>
    </row>
    <row r="272" spans="10:124" s="38" customFormat="1" x14ac:dyDescent="0.25">
      <c r="J272" s="68"/>
      <c r="V272" s="68"/>
      <c r="W272" s="103"/>
      <c r="X272" s="103"/>
      <c r="AD272" s="92"/>
      <c r="AE272" s="92"/>
      <c r="CU272" s="88"/>
      <c r="CV272" s="88"/>
      <c r="CW272" s="88"/>
      <c r="CX272" s="88"/>
      <c r="CY272" s="88"/>
      <c r="CZ272" s="88"/>
      <c r="DA272" s="88"/>
      <c r="DB272" s="88"/>
      <c r="DC272" s="88"/>
      <c r="DD272" s="88"/>
      <c r="DE272" s="88"/>
      <c r="DF272" s="88"/>
      <c r="DG272" s="88"/>
      <c r="DH272" s="88"/>
      <c r="DI272" s="88"/>
      <c r="DJ272" s="88"/>
      <c r="DK272" s="88"/>
      <c r="DL272" s="88"/>
      <c r="DM272" s="88"/>
      <c r="DN272" s="88"/>
      <c r="DO272" s="88"/>
      <c r="DP272" s="88"/>
      <c r="DQ272" s="88"/>
      <c r="DR272" s="88"/>
      <c r="DS272" s="88"/>
      <c r="DT272" s="88"/>
    </row>
    <row r="273" spans="10:124" s="38" customFormat="1" x14ac:dyDescent="0.25">
      <c r="J273" s="68"/>
      <c r="V273" s="68"/>
      <c r="W273" s="103"/>
      <c r="X273" s="103"/>
      <c r="AD273" s="92"/>
      <c r="AE273" s="92"/>
      <c r="CU273" s="88"/>
      <c r="CV273" s="88"/>
      <c r="CW273" s="88"/>
      <c r="CX273" s="88"/>
      <c r="CY273" s="88"/>
      <c r="CZ273" s="88"/>
      <c r="DA273" s="88"/>
      <c r="DB273" s="88"/>
      <c r="DC273" s="88"/>
      <c r="DD273" s="88"/>
      <c r="DE273" s="88"/>
      <c r="DF273" s="88"/>
      <c r="DG273" s="88"/>
      <c r="DH273" s="88"/>
      <c r="DI273" s="88"/>
      <c r="DJ273" s="88"/>
      <c r="DK273" s="88"/>
      <c r="DL273" s="88"/>
      <c r="DM273" s="88"/>
      <c r="DN273" s="88"/>
      <c r="DO273" s="88"/>
      <c r="DP273" s="88"/>
      <c r="DQ273" s="88"/>
      <c r="DR273" s="88"/>
      <c r="DS273" s="88"/>
      <c r="DT273" s="88"/>
    </row>
    <row r="274" spans="10:124" s="38" customFormat="1" x14ac:dyDescent="0.25">
      <c r="J274" s="68"/>
      <c r="V274" s="68"/>
      <c r="W274" s="103"/>
      <c r="X274" s="103"/>
      <c r="AD274" s="92"/>
      <c r="AE274" s="92"/>
      <c r="CU274" s="88"/>
      <c r="CV274" s="88"/>
      <c r="CW274" s="88"/>
      <c r="CX274" s="88"/>
      <c r="CY274" s="88"/>
      <c r="CZ274" s="88"/>
      <c r="DA274" s="88"/>
      <c r="DB274" s="88"/>
      <c r="DC274" s="88"/>
      <c r="DD274" s="88"/>
      <c r="DE274" s="88"/>
      <c r="DF274" s="88"/>
      <c r="DG274" s="88"/>
      <c r="DH274" s="88"/>
      <c r="DI274" s="88"/>
      <c r="DJ274" s="88"/>
      <c r="DK274" s="88"/>
      <c r="DL274" s="88"/>
      <c r="DM274" s="88"/>
      <c r="DN274" s="88"/>
      <c r="DO274" s="88"/>
      <c r="DP274" s="88"/>
      <c r="DQ274" s="88"/>
      <c r="DR274" s="88"/>
      <c r="DS274" s="88"/>
      <c r="DT274" s="88"/>
    </row>
    <row r="275" spans="10:124" s="38" customFormat="1" x14ac:dyDescent="0.25">
      <c r="J275" s="68"/>
      <c r="V275" s="68"/>
      <c r="W275" s="103"/>
      <c r="X275" s="103"/>
      <c r="AD275" s="92"/>
      <c r="AE275" s="92"/>
      <c r="CU275" s="88"/>
      <c r="CV275" s="88"/>
      <c r="CW275" s="88"/>
      <c r="CX275" s="88"/>
      <c r="CY275" s="88"/>
      <c r="CZ275" s="88"/>
      <c r="DA275" s="88"/>
      <c r="DB275" s="88"/>
      <c r="DC275" s="88"/>
      <c r="DD275" s="88"/>
      <c r="DE275" s="88"/>
      <c r="DF275" s="88"/>
      <c r="DG275" s="88"/>
      <c r="DH275" s="88"/>
      <c r="DI275" s="88"/>
      <c r="DJ275" s="88"/>
      <c r="DK275" s="88"/>
      <c r="DL275" s="88"/>
      <c r="DM275" s="88"/>
      <c r="DN275" s="88"/>
      <c r="DO275" s="88"/>
      <c r="DP275" s="88"/>
      <c r="DQ275" s="88"/>
      <c r="DR275" s="88"/>
      <c r="DS275" s="88"/>
      <c r="DT275" s="88"/>
    </row>
    <row r="276" spans="10:124" s="38" customFormat="1" x14ac:dyDescent="0.25">
      <c r="J276" s="68"/>
      <c r="V276" s="68"/>
      <c r="W276" s="103"/>
      <c r="X276" s="103"/>
      <c r="AD276" s="92"/>
      <c r="AE276" s="92"/>
      <c r="CU276" s="88"/>
      <c r="CV276" s="88"/>
      <c r="CW276" s="88"/>
      <c r="CX276" s="88"/>
      <c r="CY276" s="88"/>
      <c r="CZ276" s="88"/>
      <c r="DA276" s="88"/>
      <c r="DB276" s="88"/>
      <c r="DC276" s="88"/>
      <c r="DD276" s="88"/>
      <c r="DE276" s="88"/>
      <c r="DF276" s="88"/>
      <c r="DG276" s="88"/>
      <c r="DH276" s="88"/>
      <c r="DI276" s="88"/>
      <c r="DJ276" s="88"/>
      <c r="DK276" s="88"/>
      <c r="DL276" s="88"/>
      <c r="DM276" s="88"/>
      <c r="DN276" s="88"/>
      <c r="DO276" s="88"/>
      <c r="DP276" s="88"/>
      <c r="DQ276" s="88"/>
      <c r="DR276" s="88"/>
      <c r="DS276" s="88"/>
      <c r="DT276" s="88"/>
    </row>
    <row r="277" spans="10:124" s="38" customFormat="1" x14ac:dyDescent="0.25">
      <c r="J277" s="68"/>
      <c r="V277" s="68"/>
      <c r="W277" s="103"/>
      <c r="X277" s="103"/>
      <c r="AD277" s="92"/>
      <c r="AE277" s="92"/>
      <c r="CU277" s="88"/>
      <c r="CV277" s="88"/>
      <c r="CW277" s="88"/>
      <c r="CX277" s="88"/>
      <c r="CY277" s="88"/>
      <c r="CZ277" s="88"/>
      <c r="DA277" s="88"/>
      <c r="DB277" s="88"/>
      <c r="DC277" s="88"/>
      <c r="DD277" s="88"/>
      <c r="DE277" s="88"/>
      <c r="DF277" s="88"/>
      <c r="DG277" s="88"/>
      <c r="DH277" s="88"/>
      <c r="DI277" s="88"/>
      <c r="DJ277" s="88"/>
      <c r="DK277" s="88"/>
      <c r="DL277" s="88"/>
      <c r="DM277" s="88"/>
      <c r="DN277" s="88"/>
      <c r="DO277" s="88"/>
      <c r="DP277" s="88"/>
      <c r="DQ277" s="88"/>
      <c r="DR277" s="88"/>
      <c r="DS277" s="88"/>
      <c r="DT277" s="88"/>
    </row>
    <row r="278" spans="10:124" s="38" customFormat="1" x14ac:dyDescent="0.25">
      <c r="J278" s="68"/>
      <c r="V278" s="68"/>
      <c r="W278" s="103"/>
      <c r="X278" s="103"/>
      <c r="AD278" s="92"/>
      <c r="AE278" s="92"/>
      <c r="CU278" s="88"/>
      <c r="CV278" s="88"/>
      <c r="CW278" s="88"/>
      <c r="CX278" s="88"/>
      <c r="CY278" s="88"/>
      <c r="CZ278" s="88"/>
      <c r="DA278" s="88"/>
      <c r="DB278" s="88"/>
      <c r="DC278" s="88"/>
      <c r="DD278" s="88"/>
      <c r="DE278" s="88"/>
      <c r="DF278" s="88"/>
      <c r="DG278" s="88"/>
      <c r="DH278" s="88"/>
      <c r="DI278" s="88"/>
      <c r="DJ278" s="88"/>
      <c r="DK278" s="88"/>
      <c r="DL278" s="88"/>
      <c r="DM278" s="88"/>
      <c r="DN278" s="88"/>
      <c r="DO278" s="88"/>
      <c r="DP278" s="88"/>
      <c r="DQ278" s="88"/>
      <c r="DR278" s="88"/>
      <c r="DS278" s="88"/>
      <c r="DT278" s="88"/>
    </row>
    <row r="279" spans="10:124" s="38" customFormat="1" x14ac:dyDescent="0.25">
      <c r="J279" s="68"/>
      <c r="V279" s="68"/>
      <c r="W279" s="103"/>
      <c r="X279" s="103"/>
      <c r="AD279" s="92"/>
      <c r="AE279" s="92"/>
      <c r="CU279" s="88"/>
      <c r="CV279" s="88"/>
      <c r="CW279" s="88"/>
      <c r="CX279" s="88"/>
      <c r="CY279" s="88"/>
      <c r="CZ279" s="88"/>
      <c r="DA279" s="88"/>
      <c r="DB279" s="88"/>
      <c r="DC279" s="88"/>
      <c r="DD279" s="88"/>
      <c r="DE279" s="88"/>
      <c r="DF279" s="88"/>
      <c r="DG279" s="88"/>
      <c r="DH279" s="88"/>
      <c r="DI279" s="88"/>
      <c r="DJ279" s="88"/>
      <c r="DK279" s="88"/>
      <c r="DL279" s="88"/>
      <c r="DM279" s="88"/>
      <c r="DN279" s="88"/>
      <c r="DO279" s="88"/>
      <c r="DP279" s="88"/>
      <c r="DQ279" s="88"/>
      <c r="DR279" s="88"/>
      <c r="DS279" s="88"/>
      <c r="DT279" s="88"/>
    </row>
    <row r="280" spans="10:124" s="38" customFormat="1" x14ac:dyDescent="0.25">
      <c r="J280" s="68"/>
      <c r="V280" s="68"/>
      <c r="W280" s="103"/>
      <c r="X280" s="103"/>
      <c r="AD280" s="92"/>
      <c r="AE280" s="92"/>
      <c r="CU280" s="88"/>
      <c r="CV280" s="88"/>
      <c r="CW280" s="88"/>
      <c r="CX280" s="88"/>
      <c r="CY280" s="88"/>
      <c r="CZ280" s="88"/>
      <c r="DA280" s="88"/>
      <c r="DB280" s="88"/>
      <c r="DC280" s="88"/>
      <c r="DD280" s="88"/>
      <c r="DE280" s="88"/>
      <c r="DF280" s="88"/>
      <c r="DG280" s="88"/>
      <c r="DH280" s="88"/>
      <c r="DI280" s="88"/>
      <c r="DJ280" s="88"/>
      <c r="DK280" s="88"/>
      <c r="DL280" s="88"/>
      <c r="DM280" s="88"/>
      <c r="DN280" s="88"/>
      <c r="DO280" s="88"/>
      <c r="DP280" s="88"/>
      <c r="DQ280" s="88"/>
      <c r="DR280" s="88"/>
      <c r="DS280" s="88"/>
      <c r="DT280" s="88"/>
    </row>
    <row r="281" spans="10:124" s="38" customFormat="1" x14ac:dyDescent="0.25">
      <c r="J281" s="68"/>
      <c r="V281" s="68"/>
      <c r="W281" s="103"/>
      <c r="X281" s="103"/>
      <c r="AD281" s="92"/>
      <c r="AE281" s="92"/>
      <c r="CU281" s="88"/>
      <c r="CV281" s="88"/>
      <c r="CW281" s="88"/>
      <c r="CX281" s="88"/>
      <c r="CY281" s="88"/>
      <c r="CZ281" s="88"/>
      <c r="DA281" s="88"/>
      <c r="DB281" s="88"/>
      <c r="DC281" s="88"/>
      <c r="DD281" s="88"/>
      <c r="DE281" s="88"/>
      <c r="DF281" s="88"/>
      <c r="DG281" s="88"/>
      <c r="DH281" s="88"/>
      <c r="DI281" s="88"/>
      <c r="DJ281" s="88"/>
      <c r="DK281" s="88"/>
      <c r="DL281" s="88"/>
      <c r="DM281" s="88"/>
      <c r="DN281" s="88"/>
      <c r="DO281" s="88"/>
      <c r="DP281" s="88"/>
      <c r="DQ281" s="88"/>
      <c r="DR281" s="88"/>
      <c r="DS281" s="88"/>
      <c r="DT281" s="88"/>
    </row>
    <row r="282" spans="10:124" s="38" customFormat="1" x14ac:dyDescent="0.25">
      <c r="J282" s="68"/>
      <c r="V282" s="68"/>
      <c r="W282" s="103"/>
      <c r="X282" s="103"/>
      <c r="AD282" s="92"/>
      <c r="AE282" s="92"/>
      <c r="CU282" s="88"/>
      <c r="CV282" s="88"/>
      <c r="CW282" s="88"/>
      <c r="CX282" s="88"/>
      <c r="CY282" s="88"/>
      <c r="CZ282" s="88"/>
      <c r="DA282" s="88"/>
      <c r="DB282" s="88"/>
      <c r="DC282" s="88"/>
      <c r="DD282" s="88"/>
      <c r="DE282" s="88"/>
      <c r="DF282" s="88"/>
      <c r="DG282" s="88"/>
      <c r="DH282" s="88"/>
      <c r="DI282" s="88"/>
      <c r="DJ282" s="88"/>
      <c r="DK282" s="88"/>
      <c r="DL282" s="88"/>
      <c r="DM282" s="88"/>
      <c r="DN282" s="88"/>
      <c r="DO282" s="88"/>
      <c r="DP282" s="88"/>
      <c r="DQ282" s="88"/>
      <c r="DR282" s="88"/>
      <c r="DS282" s="88"/>
      <c r="DT282" s="88"/>
    </row>
    <row r="283" spans="10:124" s="38" customFormat="1" x14ac:dyDescent="0.25">
      <c r="J283" s="68"/>
      <c r="V283" s="68"/>
      <c r="W283" s="103"/>
      <c r="X283" s="103"/>
      <c r="AD283" s="92"/>
      <c r="AE283" s="92"/>
      <c r="CU283" s="88"/>
      <c r="CV283" s="88"/>
      <c r="CW283" s="88"/>
      <c r="CX283" s="88"/>
      <c r="CY283" s="88"/>
      <c r="CZ283" s="88"/>
      <c r="DA283" s="88"/>
      <c r="DB283" s="88"/>
      <c r="DC283" s="88"/>
      <c r="DD283" s="88"/>
      <c r="DE283" s="88"/>
      <c r="DF283" s="88"/>
      <c r="DG283" s="88"/>
      <c r="DH283" s="88"/>
      <c r="DI283" s="88"/>
      <c r="DJ283" s="88"/>
      <c r="DK283" s="88"/>
      <c r="DL283" s="88"/>
      <c r="DM283" s="88"/>
      <c r="DN283" s="88"/>
      <c r="DO283" s="88"/>
      <c r="DP283" s="88"/>
      <c r="DQ283" s="88"/>
      <c r="DR283" s="88"/>
      <c r="DS283" s="88"/>
      <c r="DT283" s="88"/>
    </row>
    <row r="284" spans="10:124" s="38" customFormat="1" x14ac:dyDescent="0.25">
      <c r="J284" s="68"/>
      <c r="V284" s="68"/>
      <c r="W284" s="103"/>
      <c r="X284" s="103"/>
      <c r="AD284" s="92"/>
      <c r="AE284" s="92"/>
      <c r="CU284" s="88"/>
      <c r="CV284" s="88"/>
      <c r="CW284" s="88"/>
      <c r="CX284" s="88"/>
      <c r="CY284" s="88"/>
      <c r="CZ284" s="88"/>
      <c r="DA284" s="88"/>
      <c r="DB284" s="88"/>
      <c r="DC284" s="88"/>
      <c r="DD284" s="88"/>
      <c r="DE284" s="88"/>
      <c r="DF284" s="88"/>
      <c r="DG284" s="88"/>
      <c r="DH284" s="88"/>
      <c r="DI284" s="88"/>
      <c r="DJ284" s="88"/>
      <c r="DK284" s="88"/>
      <c r="DL284" s="88"/>
      <c r="DM284" s="88"/>
      <c r="DN284" s="88"/>
      <c r="DO284" s="88"/>
      <c r="DP284" s="88"/>
      <c r="DQ284" s="88"/>
      <c r="DR284" s="88"/>
      <c r="DS284" s="88"/>
      <c r="DT284" s="88"/>
    </row>
    <row r="285" spans="10:124" s="38" customFormat="1" x14ac:dyDescent="0.25">
      <c r="J285" s="68"/>
      <c r="V285" s="68"/>
      <c r="W285" s="103"/>
      <c r="X285" s="103"/>
      <c r="AD285" s="92"/>
      <c r="AE285" s="92"/>
      <c r="CU285" s="88"/>
      <c r="CV285" s="88"/>
      <c r="CW285" s="88"/>
      <c r="CX285" s="88"/>
      <c r="CY285" s="88"/>
      <c r="CZ285" s="88"/>
      <c r="DA285" s="88"/>
      <c r="DB285" s="88"/>
      <c r="DC285" s="88"/>
      <c r="DD285" s="88"/>
      <c r="DE285" s="88"/>
      <c r="DF285" s="88"/>
      <c r="DG285" s="88"/>
      <c r="DH285" s="88"/>
      <c r="DI285" s="88"/>
      <c r="DJ285" s="88"/>
      <c r="DK285" s="88"/>
      <c r="DL285" s="88"/>
      <c r="DM285" s="88"/>
      <c r="DN285" s="88"/>
      <c r="DO285" s="88"/>
      <c r="DP285" s="88"/>
      <c r="DQ285" s="88"/>
      <c r="DR285" s="88"/>
      <c r="DS285" s="88"/>
      <c r="DT285" s="88"/>
    </row>
    <row r="286" spans="10:124" s="38" customFormat="1" x14ac:dyDescent="0.25">
      <c r="J286" s="68"/>
      <c r="V286" s="68"/>
      <c r="W286" s="103"/>
      <c r="X286" s="103"/>
      <c r="AD286" s="92"/>
      <c r="AE286" s="92"/>
      <c r="CU286" s="88"/>
      <c r="CV286" s="88"/>
      <c r="CW286" s="88"/>
      <c r="CX286" s="88"/>
      <c r="CY286" s="88"/>
      <c r="CZ286" s="88"/>
      <c r="DA286" s="88"/>
      <c r="DB286" s="88"/>
      <c r="DC286" s="88"/>
      <c r="DD286" s="88"/>
      <c r="DE286" s="88"/>
      <c r="DF286" s="88"/>
      <c r="DG286" s="88"/>
      <c r="DH286" s="88"/>
      <c r="DI286" s="88"/>
      <c r="DJ286" s="88"/>
      <c r="DK286" s="88"/>
      <c r="DL286" s="88"/>
      <c r="DM286" s="88"/>
      <c r="DN286" s="88"/>
      <c r="DO286" s="88"/>
      <c r="DP286" s="88"/>
      <c r="DQ286" s="88"/>
      <c r="DR286" s="88"/>
      <c r="DS286" s="88"/>
      <c r="DT286" s="88"/>
    </row>
    <row r="287" spans="10:124" s="38" customFormat="1" x14ac:dyDescent="0.25">
      <c r="J287" s="68"/>
      <c r="V287" s="68"/>
      <c r="W287" s="103"/>
      <c r="X287" s="103"/>
      <c r="AD287" s="92"/>
      <c r="AE287" s="92"/>
      <c r="CU287" s="88"/>
      <c r="CV287" s="88"/>
      <c r="CW287" s="88"/>
      <c r="CX287" s="88"/>
      <c r="CY287" s="88"/>
      <c r="CZ287" s="88"/>
      <c r="DA287" s="88"/>
      <c r="DB287" s="88"/>
      <c r="DC287" s="88"/>
      <c r="DD287" s="88"/>
      <c r="DE287" s="88"/>
      <c r="DF287" s="88"/>
      <c r="DG287" s="88"/>
      <c r="DH287" s="88"/>
      <c r="DI287" s="88"/>
      <c r="DJ287" s="88"/>
      <c r="DK287" s="88"/>
      <c r="DL287" s="88"/>
      <c r="DM287" s="88"/>
      <c r="DN287" s="88"/>
      <c r="DO287" s="88"/>
      <c r="DP287" s="88"/>
      <c r="DQ287" s="88"/>
      <c r="DR287" s="88"/>
      <c r="DS287" s="88"/>
      <c r="DT287" s="88"/>
    </row>
    <row r="288" spans="10:124" s="38" customFormat="1" x14ac:dyDescent="0.25">
      <c r="J288" s="68"/>
      <c r="V288" s="68"/>
      <c r="W288" s="103"/>
      <c r="X288" s="103"/>
      <c r="AD288" s="92"/>
      <c r="AE288" s="92"/>
      <c r="CU288" s="88"/>
      <c r="CV288" s="88"/>
      <c r="CW288" s="88"/>
      <c r="CX288" s="88"/>
      <c r="CY288" s="88"/>
      <c r="CZ288" s="88"/>
      <c r="DA288" s="88"/>
      <c r="DB288" s="88"/>
      <c r="DC288" s="88"/>
      <c r="DD288" s="88"/>
      <c r="DE288" s="88"/>
      <c r="DF288" s="88"/>
      <c r="DG288" s="88"/>
      <c r="DH288" s="88"/>
      <c r="DI288" s="88"/>
      <c r="DJ288" s="88"/>
      <c r="DK288" s="88"/>
      <c r="DL288" s="88"/>
      <c r="DM288" s="88"/>
      <c r="DN288" s="88"/>
      <c r="DO288" s="88"/>
      <c r="DP288" s="88"/>
      <c r="DQ288" s="88"/>
      <c r="DR288" s="88"/>
      <c r="DS288" s="88"/>
      <c r="DT288" s="88"/>
    </row>
    <row r="289" spans="10:124" s="38" customFormat="1" x14ac:dyDescent="0.25">
      <c r="J289" s="68"/>
      <c r="V289" s="68"/>
      <c r="W289" s="103"/>
      <c r="X289" s="103"/>
      <c r="AD289" s="92"/>
      <c r="AE289" s="92"/>
      <c r="CU289" s="88"/>
      <c r="CV289" s="88"/>
      <c r="CW289" s="88"/>
      <c r="CX289" s="88"/>
      <c r="CY289" s="88"/>
      <c r="CZ289" s="88"/>
      <c r="DA289" s="88"/>
      <c r="DB289" s="88"/>
      <c r="DC289" s="88"/>
      <c r="DD289" s="88"/>
      <c r="DE289" s="88"/>
      <c r="DF289" s="88"/>
      <c r="DG289" s="88"/>
      <c r="DH289" s="88"/>
      <c r="DI289" s="88"/>
      <c r="DJ289" s="88"/>
      <c r="DK289" s="88"/>
      <c r="DL289" s="88"/>
      <c r="DM289" s="88"/>
      <c r="DN289" s="88"/>
      <c r="DO289" s="88"/>
      <c r="DP289" s="88"/>
      <c r="DQ289" s="88"/>
      <c r="DR289" s="88"/>
      <c r="DS289" s="88"/>
      <c r="DT289" s="88"/>
    </row>
    <row r="290" spans="10:124" s="38" customFormat="1" x14ac:dyDescent="0.25">
      <c r="J290" s="68"/>
      <c r="V290" s="68"/>
      <c r="W290" s="103"/>
      <c r="X290" s="103"/>
      <c r="AD290" s="92"/>
      <c r="AE290" s="92"/>
      <c r="CU290" s="88"/>
      <c r="CV290" s="88"/>
      <c r="CW290" s="88"/>
      <c r="CX290" s="88"/>
      <c r="CY290" s="88"/>
      <c r="CZ290" s="88"/>
      <c r="DA290" s="88"/>
      <c r="DB290" s="88"/>
      <c r="DC290" s="88"/>
      <c r="DD290" s="88"/>
      <c r="DE290" s="88"/>
      <c r="DF290" s="88"/>
      <c r="DG290" s="88"/>
      <c r="DH290" s="88"/>
      <c r="DI290" s="88"/>
      <c r="DJ290" s="88"/>
      <c r="DK290" s="88"/>
      <c r="DL290" s="88"/>
      <c r="DM290" s="88"/>
      <c r="DN290" s="88"/>
      <c r="DO290" s="88"/>
      <c r="DP290" s="88"/>
      <c r="DQ290" s="88"/>
      <c r="DR290" s="88"/>
      <c r="DS290" s="88"/>
      <c r="DT290" s="88"/>
    </row>
    <row r="291" spans="10:124" s="38" customFormat="1" x14ac:dyDescent="0.25">
      <c r="J291" s="68"/>
      <c r="V291" s="68"/>
      <c r="W291" s="103"/>
      <c r="X291" s="103"/>
      <c r="AD291" s="92"/>
      <c r="AE291" s="92"/>
      <c r="CU291" s="88"/>
      <c r="CV291" s="88"/>
      <c r="CW291" s="88"/>
      <c r="CX291" s="88"/>
      <c r="CY291" s="88"/>
      <c r="CZ291" s="88"/>
      <c r="DA291" s="88"/>
      <c r="DB291" s="88"/>
      <c r="DC291" s="88"/>
      <c r="DD291" s="88"/>
      <c r="DE291" s="88"/>
      <c r="DF291" s="88"/>
      <c r="DG291" s="88"/>
      <c r="DH291" s="88"/>
      <c r="DI291" s="88"/>
      <c r="DJ291" s="88"/>
      <c r="DK291" s="88"/>
      <c r="DL291" s="88"/>
      <c r="DM291" s="88"/>
      <c r="DN291" s="88"/>
      <c r="DO291" s="88"/>
      <c r="DP291" s="88"/>
      <c r="DQ291" s="88"/>
      <c r="DR291" s="88"/>
      <c r="DS291" s="88"/>
      <c r="DT291" s="88"/>
    </row>
    <row r="292" spans="10:124" s="38" customFormat="1" x14ac:dyDescent="0.25">
      <c r="J292" s="68"/>
      <c r="V292" s="68"/>
      <c r="W292" s="103"/>
      <c r="X292" s="103"/>
      <c r="AD292" s="92"/>
      <c r="AE292" s="92"/>
      <c r="CU292" s="88"/>
      <c r="CV292" s="88"/>
      <c r="CW292" s="88"/>
      <c r="CX292" s="88"/>
      <c r="CY292" s="88"/>
      <c r="CZ292" s="88"/>
      <c r="DA292" s="88"/>
      <c r="DB292" s="88"/>
      <c r="DC292" s="88"/>
      <c r="DD292" s="88"/>
      <c r="DE292" s="88"/>
      <c r="DF292" s="88"/>
      <c r="DG292" s="88"/>
      <c r="DH292" s="88"/>
      <c r="DI292" s="88"/>
      <c r="DJ292" s="88"/>
      <c r="DK292" s="88"/>
      <c r="DL292" s="88"/>
      <c r="DM292" s="88"/>
      <c r="DN292" s="88"/>
      <c r="DO292" s="88"/>
      <c r="DP292" s="88"/>
      <c r="DQ292" s="88"/>
      <c r="DR292" s="88"/>
      <c r="DS292" s="88"/>
      <c r="DT292" s="88"/>
    </row>
    <row r="293" spans="10:124" s="38" customFormat="1" x14ac:dyDescent="0.25">
      <c r="J293" s="68"/>
      <c r="V293" s="68"/>
      <c r="W293" s="103"/>
      <c r="X293" s="103"/>
      <c r="AD293" s="92"/>
      <c r="AE293" s="92"/>
      <c r="CU293" s="88"/>
      <c r="CV293" s="88"/>
      <c r="CW293" s="88"/>
      <c r="CX293" s="88"/>
      <c r="CY293" s="88"/>
      <c r="CZ293" s="88"/>
      <c r="DA293" s="88"/>
      <c r="DB293" s="88"/>
      <c r="DC293" s="88"/>
      <c r="DD293" s="88"/>
      <c r="DE293" s="88"/>
      <c r="DF293" s="88"/>
      <c r="DG293" s="88"/>
      <c r="DH293" s="88"/>
      <c r="DI293" s="88"/>
      <c r="DJ293" s="88"/>
      <c r="DK293" s="88"/>
      <c r="DL293" s="88"/>
      <c r="DM293" s="88"/>
      <c r="DN293" s="88"/>
      <c r="DO293" s="88"/>
      <c r="DP293" s="88"/>
      <c r="DQ293" s="88"/>
      <c r="DR293" s="88"/>
      <c r="DS293" s="88"/>
      <c r="DT293" s="88"/>
    </row>
    <row r="294" spans="10:124" s="38" customFormat="1" x14ac:dyDescent="0.25">
      <c r="J294" s="68"/>
      <c r="V294" s="68"/>
      <c r="W294" s="103"/>
      <c r="X294" s="103"/>
      <c r="AD294" s="92"/>
      <c r="AE294" s="92"/>
      <c r="CU294" s="88"/>
      <c r="CV294" s="88"/>
      <c r="CW294" s="88"/>
      <c r="CX294" s="88"/>
      <c r="CY294" s="88"/>
      <c r="CZ294" s="88"/>
      <c r="DA294" s="88"/>
      <c r="DB294" s="88"/>
      <c r="DC294" s="88"/>
      <c r="DD294" s="88"/>
      <c r="DE294" s="88"/>
      <c r="DF294" s="88"/>
      <c r="DG294" s="88"/>
      <c r="DH294" s="88"/>
      <c r="DI294" s="88"/>
      <c r="DJ294" s="88"/>
      <c r="DK294" s="88"/>
      <c r="DL294" s="88"/>
      <c r="DM294" s="88"/>
      <c r="DN294" s="88"/>
      <c r="DO294" s="88"/>
      <c r="DP294" s="88"/>
      <c r="DQ294" s="88"/>
      <c r="DR294" s="88"/>
      <c r="DS294" s="88"/>
      <c r="DT294" s="88"/>
    </row>
    <row r="295" spans="10:124" s="38" customFormat="1" x14ac:dyDescent="0.25">
      <c r="J295" s="68"/>
      <c r="V295" s="68"/>
      <c r="W295" s="103"/>
      <c r="X295" s="103"/>
      <c r="AD295" s="92"/>
      <c r="AE295" s="92"/>
      <c r="CU295" s="88"/>
      <c r="CV295" s="88"/>
      <c r="CW295" s="88"/>
      <c r="CX295" s="88"/>
      <c r="CY295" s="88"/>
      <c r="CZ295" s="88"/>
      <c r="DA295" s="88"/>
      <c r="DB295" s="88"/>
      <c r="DC295" s="88"/>
      <c r="DD295" s="88"/>
      <c r="DE295" s="88"/>
      <c r="DF295" s="88"/>
      <c r="DG295" s="88"/>
      <c r="DH295" s="88"/>
      <c r="DI295" s="88"/>
      <c r="DJ295" s="88"/>
      <c r="DK295" s="88"/>
      <c r="DL295" s="88"/>
      <c r="DM295" s="88"/>
      <c r="DN295" s="88"/>
      <c r="DO295" s="88"/>
      <c r="DP295" s="88"/>
      <c r="DQ295" s="88"/>
      <c r="DR295" s="88"/>
      <c r="DS295" s="88"/>
      <c r="DT295" s="88"/>
    </row>
    <row r="296" spans="10:124" s="38" customFormat="1" x14ac:dyDescent="0.25">
      <c r="J296" s="68"/>
      <c r="V296" s="68"/>
      <c r="W296" s="103"/>
      <c r="X296" s="103"/>
      <c r="AD296" s="92"/>
      <c r="AE296" s="92"/>
      <c r="CU296" s="88"/>
      <c r="CV296" s="88"/>
      <c r="CW296" s="88"/>
      <c r="CX296" s="88"/>
      <c r="CY296" s="88"/>
      <c r="CZ296" s="88"/>
      <c r="DA296" s="88"/>
      <c r="DB296" s="88"/>
      <c r="DC296" s="88"/>
      <c r="DD296" s="88"/>
      <c r="DE296" s="88"/>
      <c r="DF296" s="88"/>
      <c r="DG296" s="88"/>
      <c r="DH296" s="88"/>
      <c r="DI296" s="88"/>
      <c r="DJ296" s="88"/>
      <c r="DK296" s="88"/>
      <c r="DL296" s="88"/>
      <c r="DM296" s="88"/>
      <c r="DN296" s="88"/>
      <c r="DO296" s="88"/>
      <c r="DP296" s="88"/>
      <c r="DQ296" s="88"/>
      <c r="DR296" s="88"/>
      <c r="DS296" s="88"/>
      <c r="DT296" s="88"/>
    </row>
    <row r="297" spans="10:124" s="38" customFormat="1" x14ac:dyDescent="0.25">
      <c r="J297" s="68"/>
      <c r="V297" s="68"/>
      <c r="W297" s="103"/>
      <c r="X297" s="103"/>
      <c r="AD297" s="92"/>
      <c r="AE297" s="92"/>
      <c r="CU297" s="88"/>
      <c r="CV297" s="88"/>
      <c r="CW297" s="88"/>
      <c r="CX297" s="88"/>
      <c r="CY297" s="88"/>
      <c r="CZ297" s="88"/>
      <c r="DA297" s="88"/>
      <c r="DB297" s="88"/>
      <c r="DC297" s="88"/>
      <c r="DD297" s="88"/>
      <c r="DE297" s="88"/>
      <c r="DF297" s="88"/>
      <c r="DG297" s="88"/>
      <c r="DH297" s="88"/>
      <c r="DI297" s="88"/>
      <c r="DJ297" s="88"/>
      <c r="DK297" s="88"/>
      <c r="DL297" s="88"/>
      <c r="DM297" s="88"/>
      <c r="DN297" s="88"/>
      <c r="DO297" s="88"/>
      <c r="DP297" s="88"/>
      <c r="DQ297" s="88"/>
      <c r="DR297" s="88"/>
      <c r="DS297" s="88"/>
      <c r="DT297" s="88"/>
    </row>
    <row r="298" spans="10:124" s="38" customFormat="1" x14ac:dyDescent="0.25">
      <c r="J298" s="68"/>
      <c r="V298" s="68"/>
      <c r="W298" s="103"/>
      <c r="X298" s="103"/>
      <c r="AD298" s="92"/>
      <c r="AE298" s="92"/>
      <c r="CU298" s="88"/>
      <c r="CV298" s="88"/>
      <c r="CW298" s="88"/>
      <c r="CX298" s="88"/>
      <c r="CY298" s="88"/>
      <c r="CZ298" s="88"/>
      <c r="DA298" s="88"/>
      <c r="DB298" s="88"/>
      <c r="DC298" s="88"/>
      <c r="DD298" s="88"/>
      <c r="DE298" s="88"/>
      <c r="DF298" s="88"/>
      <c r="DG298" s="88"/>
      <c r="DH298" s="88"/>
      <c r="DI298" s="88"/>
      <c r="DJ298" s="88"/>
      <c r="DK298" s="88"/>
      <c r="DL298" s="88"/>
      <c r="DM298" s="88"/>
      <c r="DN298" s="88"/>
      <c r="DO298" s="88"/>
      <c r="DP298" s="88"/>
      <c r="DQ298" s="88"/>
      <c r="DR298" s="88"/>
      <c r="DS298" s="88"/>
      <c r="DT298" s="88"/>
    </row>
    <row r="299" spans="10:124" s="38" customFormat="1" x14ac:dyDescent="0.25">
      <c r="J299" s="68"/>
      <c r="V299" s="68"/>
      <c r="W299" s="103"/>
      <c r="X299" s="103"/>
      <c r="AD299" s="92"/>
      <c r="AE299" s="92"/>
      <c r="CU299" s="88"/>
      <c r="CV299" s="88"/>
      <c r="CW299" s="88"/>
      <c r="CX299" s="88"/>
      <c r="CY299" s="88"/>
      <c r="CZ299" s="88"/>
      <c r="DA299" s="88"/>
      <c r="DB299" s="88"/>
      <c r="DC299" s="88"/>
      <c r="DD299" s="88"/>
      <c r="DE299" s="88"/>
      <c r="DF299" s="88"/>
      <c r="DG299" s="88"/>
      <c r="DH299" s="88"/>
      <c r="DI299" s="88"/>
      <c r="DJ299" s="88"/>
      <c r="DK299" s="88"/>
      <c r="DL299" s="88"/>
      <c r="DM299" s="88"/>
      <c r="DN299" s="88"/>
      <c r="DO299" s="88"/>
      <c r="DP299" s="88"/>
      <c r="DQ299" s="88"/>
      <c r="DR299" s="88"/>
      <c r="DS299" s="88"/>
      <c r="DT299" s="88"/>
    </row>
    <row r="300" spans="10:124" s="38" customFormat="1" x14ac:dyDescent="0.25">
      <c r="J300" s="68"/>
      <c r="V300" s="68"/>
      <c r="W300" s="103"/>
      <c r="X300" s="103"/>
      <c r="AD300" s="92"/>
      <c r="AE300" s="92"/>
      <c r="CU300" s="88"/>
      <c r="CV300" s="88"/>
      <c r="CW300" s="88"/>
      <c r="CX300" s="88"/>
      <c r="CY300" s="88"/>
      <c r="CZ300" s="88"/>
      <c r="DA300" s="88"/>
      <c r="DB300" s="88"/>
      <c r="DC300" s="88"/>
      <c r="DD300" s="88"/>
      <c r="DE300" s="88"/>
      <c r="DF300" s="88"/>
      <c r="DG300" s="88"/>
      <c r="DH300" s="88"/>
      <c r="DI300" s="88"/>
      <c r="DJ300" s="88"/>
      <c r="DK300" s="88"/>
      <c r="DL300" s="88"/>
      <c r="DM300" s="88"/>
      <c r="DN300" s="88"/>
      <c r="DO300" s="88"/>
      <c r="DP300" s="88"/>
      <c r="DQ300" s="88"/>
      <c r="DR300" s="88"/>
      <c r="DS300" s="88"/>
      <c r="DT300" s="88"/>
    </row>
    <row r="301" spans="10:124" s="38" customFormat="1" x14ac:dyDescent="0.25">
      <c r="J301" s="68"/>
      <c r="V301" s="68"/>
      <c r="W301" s="103"/>
      <c r="X301" s="103"/>
      <c r="AD301" s="92"/>
      <c r="AE301" s="92"/>
      <c r="CU301" s="88"/>
      <c r="CV301" s="88"/>
      <c r="CW301" s="88"/>
      <c r="CX301" s="88"/>
      <c r="CY301" s="88"/>
      <c r="CZ301" s="88"/>
      <c r="DA301" s="88"/>
      <c r="DB301" s="88"/>
      <c r="DC301" s="88"/>
      <c r="DD301" s="88"/>
      <c r="DE301" s="88"/>
      <c r="DF301" s="88"/>
      <c r="DG301" s="88"/>
      <c r="DH301" s="88"/>
      <c r="DI301" s="88"/>
      <c r="DJ301" s="88"/>
      <c r="DK301" s="88"/>
      <c r="DL301" s="88"/>
      <c r="DM301" s="88"/>
      <c r="DN301" s="88"/>
      <c r="DO301" s="88"/>
      <c r="DP301" s="88"/>
      <c r="DQ301" s="88"/>
      <c r="DR301" s="88"/>
      <c r="DS301" s="88"/>
      <c r="DT301" s="88"/>
    </row>
    <row r="302" spans="10:124" s="38" customFormat="1" x14ac:dyDescent="0.25">
      <c r="J302" s="68"/>
      <c r="V302" s="68"/>
      <c r="W302" s="103"/>
      <c r="X302" s="103"/>
      <c r="AD302" s="92"/>
      <c r="AE302" s="92"/>
      <c r="CU302" s="88"/>
      <c r="CV302" s="88"/>
      <c r="CW302" s="88"/>
      <c r="CX302" s="88"/>
      <c r="CY302" s="88"/>
      <c r="CZ302" s="88"/>
      <c r="DA302" s="88"/>
      <c r="DB302" s="88"/>
      <c r="DC302" s="88"/>
      <c r="DD302" s="88"/>
      <c r="DE302" s="88"/>
      <c r="DF302" s="88"/>
      <c r="DG302" s="88"/>
      <c r="DH302" s="88"/>
      <c r="DI302" s="88"/>
      <c r="DJ302" s="88"/>
      <c r="DK302" s="88"/>
      <c r="DL302" s="88"/>
      <c r="DM302" s="88"/>
      <c r="DN302" s="88"/>
      <c r="DO302" s="88"/>
      <c r="DP302" s="88"/>
      <c r="DQ302" s="88"/>
      <c r="DR302" s="88"/>
      <c r="DS302" s="88"/>
      <c r="DT302" s="88"/>
    </row>
    <row r="303" spans="10:124" s="38" customFormat="1" x14ac:dyDescent="0.25">
      <c r="J303" s="68"/>
      <c r="V303" s="68"/>
      <c r="W303" s="103"/>
      <c r="X303" s="103"/>
      <c r="AD303" s="92"/>
      <c r="AE303" s="92"/>
      <c r="CU303" s="88"/>
      <c r="CV303" s="88"/>
      <c r="CW303" s="88"/>
      <c r="CX303" s="88"/>
      <c r="CY303" s="88"/>
      <c r="CZ303" s="88"/>
      <c r="DA303" s="88"/>
      <c r="DB303" s="88"/>
      <c r="DC303" s="88"/>
      <c r="DD303" s="88"/>
      <c r="DE303" s="88"/>
      <c r="DF303" s="88"/>
      <c r="DG303" s="88"/>
      <c r="DH303" s="88"/>
      <c r="DI303" s="88"/>
      <c r="DJ303" s="88"/>
      <c r="DK303" s="88"/>
      <c r="DL303" s="88"/>
      <c r="DM303" s="88"/>
      <c r="DN303" s="88"/>
      <c r="DO303" s="88"/>
      <c r="DP303" s="88"/>
      <c r="DQ303" s="88"/>
      <c r="DR303" s="88"/>
      <c r="DS303" s="88"/>
      <c r="DT303" s="88"/>
    </row>
    <row r="304" spans="10:124" s="38" customFormat="1" x14ac:dyDescent="0.25">
      <c r="J304" s="68"/>
      <c r="V304" s="68"/>
      <c r="W304" s="103"/>
      <c r="X304" s="103"/>
      <c r="AD304" s="92"/>
      <c r="AE304" s="92"/>
      <c r="CU304" s="88"/>
      <c r="CV304" s="88"/>
      <c r="CW304" s="88"/>
      <c r="CX304" s="88"/>
      <c r="CY304" s="88"/>
      <c r="CZ304" s="88"/>
      <c r="DA304" s="88"/>
      <c r="DB304" s="88"/>
      <c r="DC304" s="88"/>
      <c r="DD304" s="88"/>
      <c r="DE304" s="88"/>
      <c r="DF304" s="88"/>
      <c r="DG304" s="88"/>
      <c r="DH304" s="88"/>
      <c r="DI304" s="88"/>
      <c r="DJ304" s="88"/>
      <c r="DK304" s="88"/>
      <c r="DL304" s="88"/>
      <c r="DM304" s="88"/>
      <c r="DN304" s="88"/>
      <c r="DO304" s="88"/>
      <c r="DP304" s="88"/>
      <c r="DQ304" s="88"/>
      <c r="DR304" s="88"/>
      <c r="DS304" s="88"/>
      <c r="DT304" s="88"/>
    </row>
    <row r="305" spans="10:124" s="38" customFormat="1" x14ac:dyDescent="0.25">
      <c r="J305" s="68"/>
      <c r="V305" s="68"/>
      <c r="W305" s="103"/>
      <c r="X305" s="103"/>
      <c r="AD305" s="92"/>
      <c r="AE305" s="92"/>
      <c r="CU305" s="88"/>
      <c r="CV305" s="88"/>
      <c r="CW305" s="88"/>
      <c r="CX305" s="88"/>
      <c r="CY305" s="88"/>
      <c r="CZ305" s="88"/>
      <c r="DA305" s="88"/>
      <c r="DB305" s="88"/>
      <c r="DC305" s="88"/>
      <c r="DD305" s="88"/>
      <c r="DE305" s="88"/>
      <c r="DF305" s="88"/>
      <c r="DG305" s="88"/>
      <c r="DH305" s="88"/>
      <c r="DI305" s="88"/>
      <c r="DJ305" s="88"/>
      <c r="DK305" s="88"/>
      <c r="DL305" s="88"/>
      <c r="DM305" s="88"/>
      <c r="DN305" s="88"/>
      <c r="DO305" s="88"/>
      <c r="DP305" s="88"/>
      <c r="DQ305" s="88"/>
      <c r="DR305" s="88"/>
      <c r="DS305" s="88"/>
      <c r="DT305" s="88"/>
    </row>
    <row r="306" spans="10:124" s="38" customFormat="1" x14ac:dyDescent="0.25">
      <c r="J306" s="68"/>
      <c r="V306" s="68"/>
      <c r="W306" s="103"/>
      <c r="X306" s="103"/>
      <c r="AD306" s="92"/>
      <c r="AE306" s="92"/>
      <c r="CU306" s="88"/>
      <c r="CV306" s="88"/>
      <c r="CW306" s="88"/>
      <c r="CX306" s="88"/>
      <c r="CY306" s="88"/>
      <c r="CZ306" s="88"/>
      <c r="DA306" s="88"/>
      <c r="DB306" s="88"/>
      <c r="DC306" s="88"/>
      <c r="DD306" s="88"/>
      <c r="DE306" s="88"/>
      <c r="DF306" s="88"/>
      <c r="DG306" s="88"/>
      <c r="DH306" s="88"/>
      <c r="DI306" s="88"/>
      <c r="DJ306" s="88"/>
      <c r="DK306" s="88"/>
      <c r="DL306" s="88"/>
      <c r="DM306" s="88"/>
      <c r="DN306" s="88"/>
      <c r="DO306" s="88"/>
      <c r="DP306" s="88"/>
      <c r="DQ306" s="88"/>
      <c r="DR306" s="88"/>
      <c r="DS306" s="88"/>
      <c r="DT306" s="88"/>
    </row>
    <row r="307" spans="10:124" s="38" customFormat="1" x14ac:dyDescent="0.25">
      <c r="J307" s="68"/>
      <c r="V307" s="68"/>
      <c r="W307" s="103"/>
      <c r="X307" s="103"/>
      <c r="AD307" s="92"/>
      <c r="AE307" s="92"/>
      <c r="CU307" s="88"/>
      <c r="CV307" s="88"/>
      <c r="CW307" s="88"/>
      <c r="CX307" s="88"/>
      <c r="CY307" s="88"/>
      <c r="CZ307" s="88"/>
      <c r="DA307" s="88"/>
      <c r="DB307" s="88"/>
      <c r="DC307" s="88"/>
      <c r="DD307" s="88"/>
      <c r="DE307" s="88"/>
      <c r="DF307" s="88"/>
      <c r="DG307" s="88"/>
      <c r="DH307" s="88"/>
      <c r="DI307" s="88"/>
      <c r="DJ307" s="88"/>
      <c r="DK307" s="88"/>
      <c r="DL307" s="88"/>
      <c r="DM307" s="88"/>
      <c r="DN307" s="88"/>
      <c r="DO307" s="88"/>
      <c r="DP307" s="88"/>
      <c r="DQ307" s="88"/>
      <c r="DR307" s="88"/>
      <c r="DS307" s="88"/>
      <c r="DT307" s="88"/>
    </row>
    <row r="308" spans="10:124" s="38" customFormat="1" x14ac:dyDescent="0.25">
      <c r="J308" s="68"/>
      <c r="V308" s="68"/>
      <c r="W308" s="103"/>
      <c r="X308" s="103"/>
      <c r="AD308" s="92"/>
      <c r="AE308" s="92"/>
      <c r="CU308" s="88"/>
      <c r="CV308" s="88"/>
      <c r="CW308" s="88"/>
      <c r="CX308" s="88"/>
      <c r="CY308" s="88"/>
      <c r="CZ308" s="88"/>
      <c r="DA308" s="88"/>
      <c r="DB308" s="88"/>
      <c r="DC308" s="88"/>
      <c r="DD308" s="88"/>
      <c r="DE308" s="88"/>
      <c r="DF308" s="88"/>
      <c r="DG308" s="88"/>
      <c r="DH308" s="88"/>
      <c r="DI308" s="88"/>
      <c r="DJ308" s="88"/>
      <c r="DK308" s="88"/>
      <c r="DL308" s="88"/>
      <c r="DM308" s="88"/>
      <c r="DN308" s="88"/>
      <c r="DO308" s="88"/>
      <c r="DP308" s="88"/>
      <c r="DQ308" s="88"/>
      <c r="DR308" s="88"/>
      <c r="DS308" s="88"/>
      <c r="DT308" s="88"/>
    </row>
    <row r="309" spans="10:124" s="38" customFormat="1" x14ac:dyDescent="0.25">
      <c r="J309" s="68"/>
      <c r="V309" s="68"/>
      <c r="W309" s="103"/>
      <c r="X309" s="103"/>
      <c r="AD309" s="92"/>
      <c r="AE309" s="92"/>
      <c r="CU309" s="88"/>
      <c r="CV309" s="88"/>
      <c r="CW309" s="88"/>
      <c r="CX309" s="88"/>
      <c r="CY309" s="88"/>
      <c r="CZ309" s="88"/>
      <c r="DA309" s="88"/>
      <c r="DB309" s="88"/>
      <c r="DC309" s="88"/>
      <c r="DD309" s="88"/>
      <c r="DE309" s="88"/>
      <c r="DF309" s="88"/>
      <c r="DG309" s="88"/>
      <c r="DH309" s="88"/>
      <c r="DI309" s="88"/>
      <c r="DJ309" s="88"/>
      <c r="DK309" s="88"/>
      <c r="DL309" s="88"/>
      <c r="DM309" s="88"/>
      <c r="DN309" s="88"/>
      <c r="DO309" s="88"/>
      <c r="DP309" s="88"/>
      <c r="DQ309" s="88"/>
      <c r="DR309" s="88"/>
      <c r="DS309" s="88"/>
      <c r="DT309" s="88"/>
    </row>
    <row r="310" spans="10:124" s="38" customFormat="1" x14ac:dyDescent="0.25">
      <c r="J310" s="68"/>
      <c r="V310" s="68"/>
      <c r="W310" s="103"/>
      <c r="X310" s="103"/>
      <c r="AD310" s="92"/>
      <c r="AE310" s="92"/>
      <c r="CU310" s="88"/>
      <c r="CV310" s="88"/>
      <c r="CW310" s="88"/>
      <c r="CX310" s="88"/>
      <c r="CY310" s="88"/>
      <c r="CZ310" s="88"/>
      <c r="DA310" s="88"/>
      <c r="DB310" s="88"/>
      <c r="DC310" s="88"/>
      <c r="DD310" s="88"/>
      <c r="DE310" s="88"/>
      <c r="DF310" s="88"/>
      <c r="DG310" s="88"/>
      <c r="DH310" s="88"/>
      <c r="DI310" s="88"/>
      <c r="DJ310" s="88"/>
      <c r="DK310" s="88"/>
      <c r="DL310" s="88"/>
      <c r="DM310" s="88"/>
      <c r="DN310" s="88"/>
      <c r="DO310" s="88"/>
      <c r="DP310" s="88"/>
      <c r="DQ310" s="88"/>
      <c r="DR310" s="88"/>
      <c r="DS310" s="88"/>
      <c r="DT310" s="88"/>
    </row>
    <row r="311" spans="10:124" s="38" customFormat="1" x14ac:dyDescent="0.25">
      <c r="J311" s="68"/>
      <c r="V311" s="68"/>
      <c r="W311" s="103"/>
      <c r="X311" s="103"/>
      <c r="AD311" s="92"/>
      <c r="AE311" s="92"/>
      <c r="CU311" s="88"/>
      <c r="CV311" s="88"/>
      <c r="CW311" s="88"/>
      <c r="CX311" s="88"/>
      <c r="CY311" s="88"/>
      <c r="CZ311" s="88"/>
      <c r="DA311" s="88"/>
      <c r="DB311" s="88"/>
      <c r="DC311" s="88"/>
      <c r="DD311" s="88"/>
      <c r="DE311" s="88"/>
      <c r="DF311" s="88"/>
      <c r="DG311" s="88"/>
      <c r="DH311" s="88"/>
      <c r="DI311" s="88"/>
      <c r="DJ311" s="88"/>
      <c r="DK311" s="88"/>
      <c r="DL311" s="88"/>
      <c r="DM311" s="88"/>
      <c r="DN311" s="88"/>
      <c r="DO311" s="88"/>
      <c r="DP311" s="88"/>
      <c r="DQ311" s="88"/>
      <c r="DR311" s="88"/>
      <c r="DS311" s="88"/>
      <c r="DT311" s="88"/>
    </row>
    <row r="312" spans="10:124" s="38" customFormat="1" x14ac:dyDescent="0.25">
      <c r="J312" s="68"/>
      <c r="V312" s="68"/>
      <c r="W312" s="103"/>
      <c r="X312" s="103"/>
      <c r="AD312" s="92"/>
      <c r="AE312" s="92"/>
      <c r="CU312" s="88"/>
      <c r="CV312" s="88"/>
      <c r="CW312" s="88"/>
      <c r="CX312" s="88"/>
      <c r="CY312" s="88"/>
      <c r="CZ312" s="88"/>
      <c r="DA312" s="88"/>
      <c r="DB312" s="88"/>
      <c r="DC312" s="88"/>
      <c r="DD312" s="88"/>
      <c r="DE312" s="88"/>
      <c r="DF312" s="88"/>
      <c r="DG312" s="88"/>
      <c r="DH312" s="88"/>
      <c r="DI312" s="88"/>
      <c r="DJ312" s="88"/>
      <c r="DK312" s="88"/>
      <c r="DL312" s="88"/>
      <c r="DM312" s="88"/>
      <c r="DN312" s="88"/>
      <c r="DO312" s="88"/>
      <c r="DP312" s="88"/>
      <c r="DQ312" s="88"/>
      <c r="DR312" s="88"/>
      <c r="DS312" s="88"/>
      <c r="DT312" s="88"/>
    </row>
    <row r="313" spans="10:124" s="38" customFormat="1" x14ac:dyDescent="0.25">
      <c r="J313" s="68"/>
      <c r="V313" s="68"/>
      <c r="W313" s="103"/>
      <c r="X313" s="103"/>
      <c r="AD313" s="92"/>
      <c r="AE313" s="92"/>
      <c r="CU313" s="88"/>
      <c r="CV313" s="88"/>
      <c r="CW313" s="88"/>
      <c r="CX313" s="88"/>
      <c r="CY313" s="88"/>
      <c r="CZ313" s="88"/>
      <c r="DA313" s="88"/>
      <c r="DB313" s="88"/>
      <c r="DC313" s="88"/>
      <c r="DD313" s="88"/>
      <c r="DE313" s="88"/>
      <c r="DF313" s="88"/>
      <c r="DG313" s="88"/>
      <c r="DH313" s="88"/>
      <c r="DI313" s="88"/>
      <c r="DJ313" s="88"/>
      <c r="DK313" s="88"/>
      <c r="DL313" s="88"/>
      <c r="DM313" s="88"/>
      <c r="DN313" s="88"/>
      <c r="DO313" s="88"/>
      <c r="DP313" s="88"/>
      <c r="DQ313" s="88"/>
      <c r="DR313" s="88"/>
      <c r="DS313" s="88"/>
      <c r="DT313" s="88"/>
    </row>
    <row r="314" spans="10:124" s="38" customFormat="1" x14ac:dyDescent="0.25">
      <c r="J314" s="68"/>
      <c r="V314" s="68"/>
      <c r="W314" s="103"/>
      <c r="X314" s="103"/>
      <c r="AD314" s="92"/>
      <c r="AE314" s="92"/>
      <c r="CU314" s="88"/>
      <c r="CV314" s="88"/>
      <c r="CW314" s="88"/>
      <c r="CX314" s="88"/>
      <c r="CY314" s="88"/>
      <c r="CZ314" s="88"/>
      <c r="DA314" s="88"/>
      <c r="DB314" s="88"/>
      <c r="DC314" s="88"/>
      <c r="DD314" s="88"/>
      <c r="DE314" s="88"/>
      <c r="DF314" s="88"/>
      <c r="DG314" s="88"/>
      <c r="DH314" s="88"/>
      <c r="DI314" s="88"/>
      <c r="DJ314" s="88"/>
      <c r="DK314" s="88"/>
      <c r="DL314" s="88"/>
      <c r="DM314" s="88"/>
      <c r="DN314" s="88"/>
      <c r="DO314" s="88"/>
      <c r="DP314" s="88"/>
      <c r="DQ314" s="88"/>
      <c r="DR314" s="88"/>
      <c r="DS314" s="88"/>
      <c r="DT314" s="88"/>
    </row>
    <row r="315" spans="10:124" s="38" customFormat="1" x14ac:dyDescent="0.25">
      <c r="J315" s="68"/>
      <c r="V315" s="68"/>
      <c r="W315" s="103"/>
      <c r="X315" s="103"/>
      <c r="AD315" s="92"/>
      <c r="AE315" s="92"/>
      <c r="CU315" s="88"/>
      <c r="CV315" s="88"/>
      <c r="CW315" s="88"/>
      <c r="CX315" s="88"/>
      <c r="CY315" s="88"/>
      <c r="CZ315" s="88"/>
      <c r="DA315" s="88"/>
      <c r="DB315" s="88"/>
      <c r="DC315" s="88"/>
      <c r="DD315" s="88"/>
      <c r="DE315" s="88"/>
      <c r="DF315" s="88"/>
      <c r="DG315" s="88"/>
      <c r="DH315" s="88"/>
      <c r="DI315" s="88"/>
      <c r="DJ315" s="88"/>
      <c r="DK315" s="88"/>
      <c r="DL315" s="88"/>
      <c r="DM315" s="88"/>
      <c r="DN315" s="88"/>
      <c r="DO315" s="88"/>
      <c r="DP315" s="88"/>
      <c r="DQ315" s="88"/>
      <c r="DR315" s="88"/>
      <c r="DS315" s="88"/>
      <c r="DT315" s="88"/>
    </row>
    <row r="316" spans="10:124" s="38" customFormat="1" x14ac:dyDescent="0.25">
      <c r="J316" s="68"/>
      <c r="V316" s="68"/>
      <c r="W316" s="103"/>
      <c r="X316" s="103"/>
      <c r="AD316" s="92"/>
      <c r="AE316" s="92"/>
      <c r="CU316" s="88"/>
      <c r="CV316" s="88"/>
      <c r="CW316" s="88"/>
      <c r="CX316" s="88"/>
      <c r="CY316" s="88"/>
      <c r="CZ316" s="88"/>
      <c r="DA316" s="88"/>
      <c r="DB316" s="88"/>
      <c r="DC316" s="88"/>
      <c r="DD316" s="88"/>
      <c r="DE316" s="88"/>
      <c r="DF316" s="88"/>
      <c r="DG316" s="88"/>
      <c r="DH316" s="88"/>
      <c r="DI316" s="88"/>
      <c r="DJ316" s="88"/>
      <c r="DK316" s="88"/>
      <c r="DL316" s="88"/>
      <c r="DM316" s="88"/>
      <c r="DN316" s="88"/>
      <c r="DO316" s="88"/>
      <c r="DP316" s="88"/>
      <c r="DQ316" s="88"/>
      <c r="DR316" s="88"/>
      <c r="DS316" s="88"/>
      <c r="DT316" s="88"/>
    </row>
    <row r="317" spans="10:124" s="38" customFormat="1" x14ac:dyDescent="0.25">
      <c r="J317" s="68"/>
      <c r="V317" s="68"/>
      <c r="W317" s="103"/>
      <c r="X317" s="103"/>
      <c r="AD317" s="92"/>
      <c r="AE317" s="92"/>
      <c r="CU317" s="88"/>
      <c r="CV317" s="88"/>
      <c r="CW317" s="88"/>
      <c r="CX317" s="88"/>
      <c r="CY317" s="88"/>
      <c r="CZ317" s="88"/>
      <c r="DA317" s="88"/>
      <c r="DB317" s="88"/>
      <c r="DC317" s="88"/>
      <c r="DD317" s="88"/>
      <c r="DE317" s="88"/>
      <c r="DF317" s="88"/>
      <c r="DG317" s="88"/>
      <c r="DH317" s="88"/>
      <c r="DI317" s="88"/>
      <c r="DJ317" s="88"/>
      <c r="DK317" s="88"/>
      <c r="DL317" s="88"/>
      <c r="DM317" s="88"/>
      <c r="DN317" s="88"/>
      <c r="DO317" s="88"/>
      <c r="DP317" s="88"/>
      <c r="DQ317" s="88"/>
      <c r="DR317" s="88"/>
      <c r="DS317" s="88"/>
      <c r="DT317" s="88"/>
    </row>
    <row r="318" spans="10:124" s="38" customFormat="1" x14ac:dyDescent="0.25">
      <c r="J318" s="68"/>
      <c r="V318" s="68"/>
      <c r="W318" s="103"/>
      <c r="X318" s="103"/>
      <c r="AD318" s="92"/>
      <c r="AE318" s="92"/>
      <c r="CU318" s="88"/>
      <c r="CV318" s="88"/>
      <c r="CW318" s="88"/>
      <c r="CX318" s="88"/>
      <c r="CY318" s="88"/>
      <c r="CZ318" s="88"/>
      <c r="DA318" s="88"/>
      <c r="DB318" s="88"/>
      <c r="DC318" s="88"/>
      <c r="DD318" s="88"/>
      <c r="DE318" s="88"/>
      <c r="DF318" s="88"/>
      <c r="DG318" s="88"/>
      <c r="DH318" s="88"/>
      <c r="DI318" s="88"/>
      <c r="DJ318" s="88"/>
      <c r="DK318" s="88"/>
      <c r="DL318" s="88"/>
      <c r="DM318" s="88"/>
      <c r="DN318" s="88"/>
      <c r="DO318" s="88"/>
      <c r="DP318" s="88"/>
      <c r="DQ318" s="88"/>
      <c r="DR318" s="88"/>
      <c r="DS318" s="88"/>
      <c r="DT318" s="88"/>
    </row>
    <row r="319" spans="10:124" s="38" customFormat="1" x14ac:dyDescent="0.25">
      <c r="J319" s="68"/>
      <c r="V319" s="68"/>
      <c r="W319" s="103"/>
      <c r="X319" s="103"/>
      <c r="AD319" s="92"/>
      <c r="AE319" s="92"/>
      <c r="CU319" s="88"/>
      <c r="CV319" s="88"/>
      <c r="CW319" s="88"/>
      <c r="CX319" s="88"/>
      <c r="CY319" s="88"/>
      <c r="CZ319" s="88"/>
      <c r="DA319" s="88"/>
      <c r="DB319" s="88"/>
      <c r="DC319" s="88"/>
      <c r="DD319" s="88"/>
      <c r="DE319" s="88"/>
      <c r="DF319" s="88"/>
      <c r="DG319" s="88"/>
      <c r="DH319" s="88"/>
      <c r="DI319" s="88"/>
      <c r="DJ319" s="88"/>
      <c r="DK319" s="88"/>
      <c r="DL319" s="88"/>
      <c r="DM319" s="88"/>
      <c r="DN319" s="88"/>
      <c r="DO319" s="88"/>
      <c r="DP319" s="88"/>
      <c r="DQ319" s="88"/>
      <c r="DR319" s="88"/>
      <c r="DS319" s="88"/>
      <c r="DT319" s="88"/>
    </row>
    <row r="320" spans="10:124" s="38" customFormat="1" x14ac:dyDescent="0.25">
      <c r="J320" s="68"/>
      <c r="V320" s="68"/>
      <c r="W320" s="103"/>
      <c r="X320" s="103"/>
      <c r="AD320" s="92"/>
      <c r="AE320" s="92"/>
      <c r="CU320" s="88"/>
      <c r="CV320" s="88"/>
      <c r="CW320" s="88"/>
      <c r="CX320" s="88"/>
      <c r="CY320" s="88"/>
      <c r="CZ320" s="88"/>
      <c r="DA320" s="88"/>
      <c r="DB320" s="88"/>
      <c r="DC320" s="88"/>
      <c r="DD320" s="88"/>
      <c r="DE320" s="88"/>
      <c r="DF320" s="88"/>
      <c r="DG320" s="88"/>
      <c r="DH320" s="88"/>
      <c r="DI320" s="88"/>
      <c r="DJ320" s="88"/>
      <c r="DK320" s="88"/>
      <c r="DL320" s="88"/>
      <c r="DM320" s="88"/>
      <c r="DN320" s="88"/>
      <c r="DO320" s="88"/>
      <c r="DP320" s="88"/>
      <c r="DQ320" s="88"/>
      <c r="DR320" s="88"/>
      <c r="DS320" s="88"/>
      <c r="DT320" s="88"/>
    </row>
    <row r="321" spans="10:124" s="38" customFormat="1" x14ac:dyDescent="0.25">
      <c r="J321" s="68"/>
      <c r="V321" s="68"/>
      <c r="W321" s="103"/>
      <c r="X321" s="103"/>
      <c r="AD321" s="92"/>
      <c r="AE321" s="92"/>
      <c r="CU321" s="88"/>
      <c r="CV321" s="88"/>
      <c r="CW321" s="88"/>
      <c r="CX321" s="88"/>
      <c r="CY321" s="88"/>
      <c r="CZ321" s="88"/>
      <c r="DA321" s="88"/>
      <c r="DB321" s="88"/>
      <c r="DC321" s="88"/>
      <c r="DD321" s="88"/>
      <c r="DE321" s="88"/>
      <c r="DF321" s="88"/>
      <c r="DG321" s="88"/>
      <c r="DH321" s="88"/>
      <c r="DI321" s="88"/>
      <c r="DJ321" s="88"/>
      <c r="DK321" s="88"/>
      <c r="DL321" s="88"/>
      <c r="DM321" s="88"/>
      <c r="DN321" s="88"/>
      <c r="DO321" s="88"/>
      <c r="DP321" s="88"/>
      <c r="DQ321" s="88"/>
      <c r="DR321" s="88"/>
      <c r="DS321" s="88"/>
      <c r="DT321" s="88"/>
    </row>
    <row r="322" spans="10:124" s="38" customFormat="1" x14ac:dyDescent="0.25">
      <c r="J322" s="68"/>
      <c r="V322" s="68"/>
      <c r="W322" s="103"/>
      <c r="X322" s="103"/>
      <c r="AD322" s="92"/>
      <c r="AE322" s="92"/>
      <c r="CU322" s="88"/>
      <c r="CV322" s="88"/>
      <c r="CW322" s="88"/>
      <c r="CX322" s="88"/>
      <c r="CY322" s="88"/>
      <c r="CZ322" s="88"/>
      <c r="DA322" s="88"/>
      <c r="DB322" s="88"/>
      <c r="DC322" s="88"/>
      <c r="DD322" s="88"/>
      <c r="DE322" s="88"/>
      <c r="DF322" s="88"/>
      <c r="DG322" s="88"/>
      <c r="DH322" s="88"/>
      <c r="DI322" s="88"/>
      <c r="DJ322" s="88"/>
      <c r="DK322" s="88"/>
      <c r="DL322" s="88"/>
      <c r="DM322" s="88"/>
      <c r="DN322" s="88"/>
      <c r="DO322" s="88"/>
      <c r="DP322" s="88"/>
      <c r="DQ322" s="88"/>
      <c r="DR322" s="88"/>
      <c r="DS322" s="88"/>
      <c r="DT322" s="88"/>
    </row>
    <row r="323" spans="10:124" s="38" customFormat="1" x14ac:dyDescent="0.25">
      <c r="J323" s="68"/>
      <c r="V323" s="68"/>
      <c r="W323" s="103"/>
      <c r="X323" s="103"/>
      <c r="AD323" s="92"/>
      <c r="AE323" s="92"/>
      <c r="CU323" s="88"/>
      <c r="CV323" s="88"/>
      <c r="CW323" s="88"/>
      <c r="CX323" s="88"/>
      <c r="CY323" s="88"/>
      <c r="CZ323" s="88"/>
      <c r="DA323" s="88"/>
      <c r="DB323" s="88"/>
      <c r="DC323" s="88"/>
      <c r="DD323" s="88"/>
      <c r="DE323" s="88"/>
      <c r="DF323" s="88"/>
      <c r="DG323" s="88"/>
      <c r="DH323" s="88"/>
      <c r="DI323" s="88"/>
      <c r="DJ323" s="88"/>
      <c r="DK323" s="88"/>
      <c r="DL323" s="88"/>
      <c r="DM323" s="88"/>
      <c r="DN323" s="88"/>
      <c r="DO323" s="88"/>
      <c r="DP323" s="88"/>
      <c r="DQ323" s="88"/>
      <c r="DR323" s="88"/>
      <c r="DS323" s="88"/>
      <c r="DT323" s="88"/>
    </row>
    <row r="324" spans="10:124" s="38" customFormat="1" x14ac:dyDescent="0.25">
      <c r="J324" s="68"/>
      <c r="V324" s="68"/>
      <c r="W324" s="103"/>
      <c r="X324" s="103"/>
      <c r="AD324" s="92"/>
      <c r="AE324" s="92"/>
      <c r="CU324" s="88"/>
      <c r="CV324" s="88"/>
      <c r="CW324" s="88"/>
      <c r="CX324" s="88"/>
      <c r="CY324" s="88"/>
      <c r="CZ324" s="88"/>
      <c r="DA324" s="88"/>
      <c r="DB324" s="88"/>
      <c r="DC324" s="88"/>
      <c r="DD324" s="88"/>
      <c r="DE324" s="88"/>
      <c r="DF324" s="88"/>
      <c r="DG324" s="88"/>
      <c r="DH324" s="88"/>
      <c r="DI324" s="88"/>
      <c r="DJ324" s="88"/>
      <c r="DK324" s="88"/>
      <c r="DL324" s="88"/>
      <c r="DM324" s="88"/>
      <c r="DN324" s="88"/>
      <c r="DO324" s="88"/>
      <c r="DP324" s="88"/>
      <c r="DQ324" s="88"/>
      <c r="DR324" s="88"/>
      <c r="DS324" s="88"/>
      <c r="DT324" s="88"/>
    </row>
    <row r="325" spans="10:124" s="38" customFormat="1" x14ac:dyDescent="0.25">
      <c r="J325" s="68"/>
      <c r="V325" s="68"/>
      <c r="W325" s="103"/>
      <c r="X325" s="103"/>
      <c r="AD325" s="92"/>
      <c r="AE325" s="92"/>
      <c r="CU325" s="88"/>
      <c r="CV325" s="88"/>
      <c r="CW325" s="88"/>
      <c r="CX325" s="88"/>
      <c r="CY325" s="88"/>
      <c r="CZ325" s="88"/>
      <c r="DA325" s="88"/>
      <c r="DB325" s="88"/>
      <c r="DC325" s="88"/>
      <c r="DD325" s="88"/>
      <c r="DE325" s="88"/>
      <c r="DF325" s="88"/>
      <c r="DG325" s="88"/>
      <c r="DH325" s="88"/>
      <c r="DI325" s="88"/>
      <c r="DJ325" s="88"/>
      <c r="DK325" s="88"/>
      <c r="DL325" s="88"/>
      <c r="DM325" s="88"/>
      <c r="DN325" s="88"/>
      <c r="DO325" s="88"/>
      <c r="DP325" s="88"/>
      <c r="DQ325" s="88"/>
      <c r="DR325" s="88"/>
      <c r="DS325" s="88"/>
      <c r="DT325" s="88"/>
    </row>
    <row r="326" spans="10:124" s="38" customFormat="1" x14ac:dyDescent="0.25">
      <c r="J326" s="68"/>
      <c r="V326" s="68"/>
      <c r="W326" s="103"/>
      <c r="X326" s="103"/>
      <c r="AD326" s="92"/>
      <c r="AE326" s="92"/>
      <c r="CU326" s="88"/>
      <c r="CV326" s="88"/>
      <c r="CW326" s="88"/>
      <c r="CX326" s="88"/>
      <c r="CY326" s="88"/>
      <c r="CZ326" s="88"/>
      <c r="DA326" s="88"/>
      <c r="DB326" s="88"/>
      <c r="DC326" s="88"/>
      <c r="DD326" s="88"/>
      <c r="DE326" s="88"/>
      <c r="DF326" s="88"/>
      <c r="DG326" s="88"/>
      <c r="DH326" s="88"/>
      <c r="DI326" s="88"/>
      <c r="DJ326" s="88"/>
      <c r="DK326" s="88"/>
      <c r="DL326" s="88"/>
      <c r="DM326" s="88"/>
      <c r="DN326" s="88"/>
      <c r="DO326" s="88"/>
      <c r="DP326" s="88"/>
      <c r="DQ326" s="88"/>
      <c r="DR326" s="88"/>
      <c r="DS326" s="88"/>
      <c r="DT326" s="88"/>
    </row>
    <row r="327" spans="10:124" s="38" customFormat="1" x14ac:dyDescent="0.25">
      <c r="J327" s="68"/>
      <c r="V327" s="68"/>
      <c r="W327" s="103"/>
      <c r="X327" s="103"/>
      <c r="AD327" s="92"/>
      <c r="AE327" s="92"/>
      <c r="CU327" s="88"/>
      <c r="CV327" s="88"/>
      <c r="CW327" s="88"/>
      <c r="CX327" s="88"/>
      <c r="CY327" s="88"/>
      <c r="CZ327" s="88"/>
      <c r="DA327" s="88"/>
      <c r="DB327" s="88"/>
      <c r="DC327" s="88"/>
      <c r="DD327" s="88"/>
      <c r="DE327" s="88"/>
      <c r="DF327" s="88"/>
      <c r="DG327" s="88"/>
      <c r="DH327" s="88"/>
      <c r="DI327" s="88"/>
      <c r="DJ327" s="88"/>
      <c r="DK327" s="88"/>
      <c r="DL327" s="88"/>
      <c r="DM327" s="88"/>
      <c r="DN327" s="88"/>
      <c r="DO327" s="88"/>
      <c r="DP327" s="88"/>
      <c r="DQ327" s="88"/>
      <c r="DR327" s="88"/>
      <c r="DS327" s="88"/>
      <c r="DT327" s="88"/>
    </row>
    <row r="328" spans="10:124" s="38" customFormat="1" x14ac:dyDescent="0.25">
      <c r="J328" s="68"/>
      <c r="V328" s="68"/>
      <c r="W328" s="103"/>
      <c r="X328" s="103"/>
      <c r="AD328" s="92"/>
      <c r="AE328" s="92"/>
      <c r="CU328" s="88"/>
      <c r="CV328" s="88"/>
      <c r="CW328" s="88"/>
      <c r="CX328" s="88"/>
      <c r="CY328" s="88"/>
      <c r="CZ328" s="88"/>
      <c r="DA328" s="88"/>
      <c r="DB328" s="88"/>
      <c r="DC328" s="88"/>
      <c r="DD328" s="88"/>
      <c r="DE328" s="88"/>
      <c r="DF328" s="88"/>
      <c r="DG328" s="88"/>
      <c r="DH328" s="88"/>
      <c r="DI328" s="88"/>
      <c r="DJ328" s="88"/>
      <c r="DK328" s="88"/>
      <c r="DL328" s="88"/>
      <c r="DM328" s="88"/>
      <c r="DN328" s="88"/>
      <c r="DO328" s="88"/>
      <c r="DP328" s="88"/>
      <c r="DQ328" s="88"/>
      <c r="DR328" s="88"/>
      <c r="DS328" s="88"/>
      <c r="DT328" s="88"/>
    </row>
    <row r="329" spans="10:124" s="38" customFormat="1" x14ac:dyDescent="0.25">
      <c r="J329" s="68"/>
      <c r="V329" s="68"/>
      <c r="W329" s="103"/>
      <c r="X329" s="103"/>
      <c r="AD329" s="92"/>
      <c r="AE329" s="92"/>
      <c r="CU329" s="88"/>
      <c r="CV329" s="88"/>
      <c r="CW329" s="88"/>
      <c r="CX329" s="88"/>
      <c r="CY329" s="88"/>
      <c r="CZ329" s="88"/>
      <c r="DA329" s="88"/>
      <c r="DB329" s="88"/>
      <c r="DC329" s="88"/>
      <c r="DD329" s="88"/>
      <c r="DE329" s="88"/>
      <c r="DF329" s="88"/>
      <c r="DG329" s="88"/>
      <c r="DH329" s="88"/>
      <c r="DI329" s="88"/>
      <c r="DJ329" s="88"/>
      <c r="DK329" s="88"/>
      <c r="DL329" s="88"/>
      <c r="DM329" s="88"/>
      <c r="DN329" s="88"/>
      <c r="DO329" s="88"/>
      <c r="DP329" s="88"/>
      <c r="DQ329" s="88"/>
      <c r="DR329" s="88"/>
      <c r="DS329" s="88"/>
      <c r="DT329" s="88"/>
    </row>
    <row r="330" spans="10:124" s="38" customFormat="1" x14ac:dyDescent="0.25">
      <c r="J330" s="68"/>
      <c r="V330" s="68"/>
      <c r="W330" s="103"/>
      <c r="X330" s="103"/>
      <c r="AD330" s="92"/>
      <c r="AE330" s="92"/>
      <c r="CU330" s="88"/>
      <c r="CV330" s="88"/>
      <c r="CW330" s="88"/>
      <c r="CX330" s="88"/>
      <c r="CY330" s="88"/>
      <c r="CZ330" s="88"/>
      <c r="DA330" s="88"/>
      <c r="DB330" s="88"/>
      <c r="DC330" s="88"/>
      <c r="DD330" s="88"/>
      <c r="DE330" s="88"/>
      <c r="DF330" s="88"/>
      <c r="DG330" s="88"/>
      <c r="DH330" s="88"/>
      <c r="DI330" s="88"/>
      <c r="DJ330" s="88"/>
      <c r="DK330" s="88"/>
      <c r="DL330" s="88"/>
      <c r="DM330" s="88"/>
      <c r="DN330" s="88"/>
      <c r="DO330" s="88"/>
      <c r="DP330" s="88"/>
      <c r="DQ330" s="88"/>
      <c r="DR330" s="88"/>
      <c r="DS330" s="88"/>
      <c r="DT330" s="88"/>
    </row>
    <row r="331" spans="10:124" s="38" customFormat="1" x14ac:dyDescent="0.25">
      <c r="J331" s="68"/>
      <c r="V331" s="68"/>
      <c r="W331" s="103"/>
      <c r="X331" s="103"/>
      <c r="AD331" s="92"/>
      <c r="AE331" s="92"/>
      <c r="CU331" s="88"/>
      <c r="CV331" s="88"/>
      <c r="CW331" s="88"/>
      <c r="CX331" s="88"/>
      <c r="CY331" s="88"/>
      <c r="CZ331" s="88"/>
      <c r="DA331" s="88"/>
      <c r="DB331" s="88"/>
      <c r="DC331" s="88"/>
      <c r="DD331" s="88"/>
      <c r="DE331" s="88"/>
      <c r="DF331" s="88"/>
      <c r="DG331" s="88"/>
      <c r="DH331" s="88"/>
      <c r="DI331" s="88"/>
      <c r="DJ331" s="88"/>
      <c r="DK331" s="88"/>
      <c r="DL331" s="88"/>
      <c r="DM331" s="88"/>
      <c r="DN331" s="88"/>
      <c r="DO331" s="88"/>
      <c r="DP331" s="88"/>
      <c r="DQ331" s="88"/>
      <c r="DR331" s="88"/>
      <c r="DS331" s="88"/>
      <c r="DT331" s="88"/>
    </row>
    <row r="332" spans="10:124" s="38" customFormat="1" x14ac:dyDescent="0.25">
      <c r="J332" s="68"/>
      <c r="V332" s="68"/>
      <c r="W332" s="103"/>
      <c r="X332" s="103"/>
      <c r="AD332" s="92"/>
      <c r="AE332" s="92"/>
      <c r="CU332" s="88"/>
      <c r="CV332" s="88"/>
      <c r="CW332" s="88"/>
      <c r="CX332" s="88"/>
      <c r="CY332" s="88"/>
      <c r="CZ332" s="88"/>
      <c r="DA332" s="88"/>
      <c r="DB332" s="88"/>
      <c r="DC332" s="88"/>
      <c r="DD332" s="88"/>
      <c r="DE332" s="88"/>
      <c r="DF332" s="88"/>
      <c r="DG332" s="88"/>
      <c r="DH332" s="88"/>
      <c r="DI332" s="88"/>
      <c r="DJ332" s="88"/>
      <c r="DK332" s="88"/>
      <c r="DL332" s="88"/>
      <c r="DM332" s="88"/>
      <c r="DN332" s="88"/>
      <c r="DO332" s="88"/>
      <c r="DP332" s="88"/>
      <c r="DQ332" s="88"/>
      <c r="DR332" s="88"/>
      <c r="DS332" s="88"/>
      <c r="DT332" s="88"/>
    </row>
    <row r="333" spans="10:124" s="38" customFormat="1" x14ac:dyDescent="0.25">
      <c r="J333" s="68"/>
      <c r="V333" s="68"/>
      <c r="W333" s="103"/>
      <c r="X333" s="103"/>
      <c r="AD333" s="92"/>
      <c r="AE333" s="92"/>
      <c r="CU333" s="88"/>
      <c r="CV333" s="88"/>
      <c r="CW333" s="88"/>
      <c r="CX333" s="88"/>
      <c r="CY333" s="88"/>
      <c r="CZ333" s="88"/>
      <c r="DA333" s="88"/>
      <c r="DB333" s="88"/>
      <c r="DC333" s="88"/>
      <c r="DD333" s="88"/>
      <c r="DE333" s="88"/>
      <c r="DF333" s="88"/>
      <c r="DG333" s="88"/>
      <c r="DH333" s="88"/>
      <c r="DI333" s="88"/>
      <c r="DJ333" s="88"/>
      <c r="DK333" s="88"/>
      <c r="DL333" s="88"/>
      <c r="DM333" s="88"/>
      <c r="DN333" s="88"/>
      <c r="DO333" s="88"/>
      <c r="DP333" s="88"/>
      <c r="DQ333" s="88"/>
      <c r="DR333" s="88"/>
      <c r="DS333" s="88"/>
      <c r="DT333" s="88"/>
    </row>
    <row r="334" spans="10:124" s="38" customFormat="1" x14ac:dyDescent="0.25">
      <c r="J334" s="68"/>
      <c r="V334" s="68"/>
      <c r="W334" s="103"/>
      <c r="X334" s="103"/>
      <c r="AD334" s="92"/>
      <c r="AE334" s="92"/>
      <c r="CU334" s="88"/>
      <c r="CV334" s="88"/>
      <c r="CW334" s="88"/>
      <c r="CX334" s="88"/>
      <c r="CY334" s="88"/>
      <c r="CZ334" s="88"/>
      <c r="DA334" s="88"/>
      <c r="DB334" s="88"/>
      <c r="DC334" s="88"/>
      <c r="DD334" s="88"/>
      <c r="DE334" s="88"/>
      <c r="DF334" s="88"/>
      <c r="DG334" s="88"/>
      <c r="DH334" s="88"/>
      <c r="DI334" s="88"/>
      <c r="DJ334" s="88"/>
      <c r="DK334" s="88"/>
      <c r="DL334" s="88"/>
      <c r="DM334" s="88"/>
      <c r="DN334" s="88"/>
      <c r="DO334" s="88"/>
      <c r="DP334" s="88"/>
      <c r="DQ334" s="88"/>
      <c r="DR334" s="88"/>
      <c r="DS334" s="88"/>
      <c r="DT334" s="88"/>
    </row>
    <row r="335" spans="10:124" s="38" customFormat="1" x14ac:dyDescent="0.25">
      <c r="J335" s="68"/>
      <c r="V335" s="68"/>
      <c r="W335" s="103"/>
      <c r="X335" s="103"/>
      <c r="AD335" s="92"/>
      <c r="AE335" s="92"/>
      <c r="CU335" s="88"/>
      <c r="CV335" s="88"/>
      <c r="CW335" s="88"/>
      <c r="CX335" s="88"/>
      <c r="CY335" s="88"/>
      <c r="CZ335" s="88"/>
      <c r="DA335" s="88"/>
      <c r="DB335" s="88"/>
      <c r="DC335" s="88"/>
      <c r="DD335" s="88"/>
      <c r="DE335" s="88"/>
      <c r="DF335" s="88"/>
      <c r="DG335" s="88"/>
      <c r="DH335" s="88"/>
      <c r="DI335" s="88"/>
      <c r="DJ335" s="88"/>
      <c r="DK335" s="88"/>
      <c r="DL335" s="88"/>
      <c r="DM335" s="88"/>
      <c r="DN335" s="88"/>
      <c r="DO335" s="88"/>
      <c r="DP335" s="88"/>
      <c r="DQ335" s="88"/>
      <c r="DR335" s="88"/>
      <c r="DS335" s="88"/>
      <c r="DT335" s="88"/>
    </row>
    <row r="336" spans="10:124" s="38" customFormat="1" x14ac:dyDescent="0.25">
      <c r="J336" s="68"/>
      <c r="V336" s="68"/>
      <c r="W336" s="103"/>
      <c r="X336" s="103"/>
      <c r="AD336" s="92"/>
      <c r="AE336" s="92"/>
      <c r="CU336" s="88"/>
      <c r="CV336" s="88"/>
      <c r="CW336" s="88"/>
      <c r="CX336" s="88"/>
      <c r="CY336" s="88"/>
      <c r="CZ336" s="88"/>
      <c r="DA336" s="88"/>
      <c r="DB336" s="88"/>
      <c r="DC336" s="88"/>
      <c r="DD336" s="88"/>
      <c r="DE336" s="88"/>
      <c r="DF336" s="88"/>
      <c r="DG336" s="88"/>
      <c r="DH336" s="88"/>
      <c r="DI336" s="88"/>
      <c r="DJ336" s="88"/>
      <c r="DK336" s="88"/>
      <c r="DL336" s="88"/>
      <c r="DM336" s="88"/>
      <c r="DN336" s="88"/>
      <c r="DO336" s="88"/>
      <c r="DP336" s="88"/>
      <c r="DQ336" s="88"/>
      <c r="DR336" s="88"/>
      <c r="DS336" s="88"/>
      <c r="DT336" s="88"/>
    </row>
    <row r="337" spans="10:124" s="38" customFormat="1" x14ac:dyDescent="0.25">
      <c r="J337" s="68"/>
      <c r="V337" s="68"/>
      <c r="W337" s="103"/>
      <c r="X337" s="103"/>
      <c r="AD337" s="92"/>
      <c r="AE337" s="92"/>
      <c r="CU337" s="88"/>
      <c r="CV337" s="88"/>
      <c r="CW337" s="88"/>
      <c r="CX337" s="88"/>
      <c r="CY337" s="88"/>
      <c r="CZ337" s="88"/>
      <c r="DA337" s="88"/>
      <c r="DB337" s="88"/>
      <c r="DC337" s="88"/>
      <c r="DD337" s="88"/>
      <c r="DE337" s="88"/>
      <c r="DF337" s="88"/>
      <c r="DG337" s="88"/>
      <c r="DH337" s="88"/>
      <c r="DI337" s="88"/>
      <c r="DJ337" s="88"/>
      <c r="DK337" s="88"/>
      <c r="DL337" s="88"/>
      <c r="DM337" s="88"/>
      <c r="DN337" s="88"/>
      <c r="DO337" s="88"/>
      <c r="DP337" s="88"/>
      <c r="DQ337" s="88"/>
      <c r="DR337" s="88"/>
      <c r="DS337" s="88"/>
      <c r="DT337" s="88"/>
    </row>
    <row r="338" spans="10:124" s="38" customFormat="1" x14ac:dyDescent="0.25">
      <c r="J338" s="68"/>
      <c r="V338" s="68"/>
      <c r="W338" s="103"/>
      <c r="X338" s="103"/>
      <c r="AD338" s="92"/>
      <c r="AE338" s="92"/>
      <c r="CU338" s="88"/>
      <c r="CV338" s="88"/>
      <c r="CW338" s="88"/>
      <c r="CX338" s="88"/>
      <c r="CY338" s="88"/>
      <c r="CZ338" s="88"/>
      <c r="DA338" s="88"/>
      <c r="DB338" s="88"/>
      <c r="DC338" s="88"/>
      <c r="DD338" s="88"/>
      <c r="DE338" s="88"/>
      <c r="DF338" s="88"/>
      <c r="DG338" s="88"/>
      <c r="DH338" s="88"/>
      <c r="DI338" s="88"/>
      <c r="DJ338" s="88"/>
      <c r="DK338" s="88"/>
      <c r="DL338" s="88"/>
      <c r="DM338" s="88"/>
      <c r="DN338" s="88"/>
      <c r="DO338" s="88"/>
      <c r="DP338" s="88"/>
      <c r="DQ338" s="88"/>
      <c r="DR338" s="88"/>
      <c r="DS338" s="88"/>
      <c r="DT338" s="88"/>
    </row>
    <row r="339" spans="10:124" s="38" customFormat="1" x14ac:dyDescent="0.25">
      <c r="J339" s="68"/>
      <c r="V339" s="68"/>
      <c r="W339" s="103"/>
      <c r="X339" s="103"/>
      <c r="AD339" s="92"/>
      <c r="AE339" s="92"/>
      <c r="CU339" s="88"/>
      <c r="CV339" s="88"/>
      <c r="CW339" s="88"/>
      <c r="CX339" s="88"/>
      <c r="CY339" s="88"/>
      <c r="CZ339" s="88"/>
      <c r="DA339" s="88"/>
      <c r="DB339" s="88"/>
      <c r="DC339" s="88"/>
      <c r="DD339" s="88"/>
      <c r="DE339" s="88"/>
      <c r="DF339" s="88"/>
      <c r="DG339" s="88"/>
      <c r="DH339" s="88"/>
      <c r="DI339" s="88"/>
      <c r="DJ339" s="88"/>
      <c r="DK339" s="88"/>
      <c r="DL339" s="88"/>
      <c r="DM339" s="88"/>
      <c r="DN339" s="88"/>
      <c r="DO339" s="88"/>
      <c r="DP339" s="88"/>
      <c r="DQ339" s="88"/>
      <c r="DR339" s="88"/>
      <c r="DS339" s="88"/>
      <c r="DT339" s="88"/>
    </row>
    <row r="340" spans="10:124" s="38" customFormat="1" x14ac:dyDescent="0.25">
      <c r="J340" s="68"/>
      <c r="V340" s="68"/>
      <c r="W340" s="103"/>
      <c r="X340" s="103"/>
      <c r="AD340" s="92"/>
      <c r="AE340" s="92"/>
      <c r="CU340" s="88"/>
      <c r="CV340" s="88"/>
      <c r="CW340" s="88"/>
      <c r="CX340" s="88"/>
      <c r="CY340" s="88"/>
      <c r="CZ340" s="88"/>
      <c r="DA340" s="88"/>
      <c r="DB340" s="88"/>
      <c r="DC340" s="88"/>
      <c r="DD340" s="88"/>
      <c r="DE340" s="88"/>
      <c r="DF340" s="88"/>
      <c r="DG340" s="88"/>
      <c r="DH340" s="88"/>
      <c r="DI340" s="88"/>
      <c r="DJ340" s="88"/>
      <c r="DK340" s="88"/>
      <c r="DL340" s="88"/>
      <c r="DM340" s="88"/>
      <c r="DN340" s="88"/>
      <c r="DO340" s="88"/>
      <c r="DP340" s="88"/>
      <c r="DQ340" s="88"/>
      <c r="DR340" s="88"/>
      <c r="DS340" s="88"/>
      <c r="DT340" s="88"/>
    </row>
    <row r="341" spans="10:124" s="38" customFormat="1" x14ac:dyDescent="0.25">
      <c r="J341" s="68"/>
      <c r="V341" s="68"/>
      <c r="W341" s="103"/>
      <c r="X341" s="103"/>
      <c r="AD341" s="92"/>
      <c r="AE341" s="92"/>
      <c r="CU341" s="88"/>
      <c r="CV341" s="88"/>
      <c r="CW341" s="88"/>
      <c r="CX341" s="88"/>
      <c r="CY341" s="88"/>
      <c r="CZ341" s="88"/>
      <c r="DA341" s="88"/>
      <c r="DB341" s="88"/>
      <c r="DC341" s="88"/>
      <c r="DD341" s="88"/>
      <c r="DE341" s="88"/>
      <c r="DF341" s="88"/>
      <c r="DG341" s="88"/>
      <c r="DH341" s="88"/>
      <c r="DI341" s="88"/>
      <c r="DJ341" s="88"/>
      <c r="DK341" s="88"/>
      <c r="DL341" s="88"/>
      <c r="DM341" s="88"/>
      <c r="DN341" s="88"/>
      <c r="DO341" s="88"/>
      <c r="DP341" s="88"/>
      <c r="DQ341" s="88"/>
      <c r="DR341" s="88"/>
      <c r="DS341" s="88"/>
      <c r="DT341" s="88"/>
    </row>
    <row r="342" spans="10:124" s="38" customFormat="1" x14ac:dyDescent="0.25">
      <c r="J342" s="68"/>
      <c r="V342" s="68"/>
      <c r="W342" s="103"/>
      <c r="X342" s="103"/>
      <c r="AD342" s="92"/>
      <c r="AE342" s="92"/>
      <c r="CU342" s="88"/>
      <c r="CV342" s="88"/>
      <c r="CW342" s="88"/>
      <c r="CX342" s="88"/>
      <c r="CY342" s="88"/>
      <c r="CZ342" s="88"/>
      <c r="DA342" s="88"/>
      <c r="DB342" s="88"/>
      <c r="DC342" s="88"/>
      <c r="DD342" s="88"/>
      <c r="DE342" s="88"/>
      <c r="DF342" s="88"/>
      <c r="DG342" s="88"/>
      <c r="DH342" s="88"/>
      <c r="DI342" s="88"/>
      <c r="DJ342" s="88"/>
      <c r="DK342" s="88"/>
      <c r="DL342" s="88"/>
      <c r="DM342" s="88"/>
      <c r="DN342" s="88"/>
      <c r="DO342" s="88"/>
      <c r="DP342" s="88"/>
      <c r="DQ342" s="88"/>
      <c r="DR342" s="88"/>
      <c r="DS342" s="88"/>
      <c r="DT342" s="88"/>
    </row>
    <row r="343" spans="10:124" s="38" customFormat="1" x14ac:dyDescent="0.25">
      <c r="J343" s="68"/>
      <c r="V343" s="68"/>
      <c r="W343" s="103"/>
      <c r="X343" s="103"/>
      <c r="AD343" s="92"/>
      <c r="AE343" s="92"/>
      <c r="CU343" s="88"/>
      <c r="CV343" s="88"/>
      <c r="CW343" s="88"/>
      <c r="CX343" s="88"/>
      <c r="CY343" s="88"/>
      <c r="CZ343" s="88"/>
      <c r="DA343" s="88"/>
      <c r="DB343" s="88"/>
      <c r="DC343" s="88"/>
      <c r="DD343" s="88"/>
      <c r="DE343" s="88"/>
      <c r="DF343" s="88"/>
      <c r="DG343" s="88"/>
      <c r="DH343" s="88"/>
      <c r="DI343" s="88"/>
      <c r="DJ343" s="88"/>
      <c r="DK343" s="88"/>
      <c r="DL343" s="88"/>
      <c r="DM343" s="88"/>
      <c r="DN343" s="88"/>
      <c r="DO343" s="88"/>
      <c r="DP343" s="88"/>
      <c r="DQ343" s="88"/>
      <c r="DR343" s="88"/>
      <c r="DS343" s="88"/>
      <c r="DT343" s="88"/>
    </row>
    <row r="344" spans="10:124" s="38" customFormat="1" x14ac:dyDescent="0.25">
      <c r="J344" s="68"/>
      <c r="V344" s="68"/>
      <c r="W344" s="103"/>
      <c r="X344" s="103"/>
      <c r="AD344" s="92"/>
      <c r="AE344" s="92"/>
      <c r="CU344" s="88"/>
      <c r="CV344" s="88"/>
      <c r="CW344" s="88"/>
      <c r="CX344" s="88"/>
      <c r="CY344" s="88"/>
      <c r="CZ344" s="88"/>
      <c r="DA344" s="88"/>
      <c r="DB344" s="88"/>
      <c r="DC344" s="88"/>
      <c r="DD344" s="88"/>
      <c r="DE344" s="88"/>
      <c r="DF344" s="88"/>
      <c r="DG344" s="88"/>
      <c r="DH344" s="88"/>
      <c r="DI344" s="88"/>
      <c r="DJ344" s="88"/>
      <c r="DK344" s="88"/>
      <c r="DL344" s="88"/>
      <c r="DM344" s="88"/>
      <c r="DN344" s="88"/>
      <c r="DO344" s="88"/>
      <c r="DP344" s="88"/>
      <c r="DQ344" s="88"/>
      <c r="DR344" s="88"/>
      <c r="DS344" s="88"/>
      <c r="DT344" s="88"/>
    </row>
    <row r="345" spans="10:124" s="38" customFormat="1" x14ac:dyDescent="0.25">
      <c r="J345" s="68"/>
      <c r="V345" s="68"/>
      <c r="W345" s="103"/>
      <c r="X345" s="103"/>
      <c r="AD345" s="92"/>
      <c r="AE345" s="92"/>
      <c r="CU345" s="88"/>
      <c r="CV345" s="88"/>
      <c r="CW345" s="88"/>
      <c r="CX345" s="88"/>
      <c r="CY345" s="88"/>
      <c r="CZ345" s="88"/>
      <c r="DA345" s="88"/>
      <c r="DB345" s="88"/>
      <c r="DC345" s="88"/>
      <c r="DD345" s="88"/>
      <c r="DE345" s="88"/>
      <c r="DF345" s="88"/>
      <c r="DG345" s="88"/>
      <c r="DH345" s="88"/>
      <c r="DI345" s="88"/>
      <c r="DJ345" s="88"/>
      <c r="DK345" s="88"/>
      <c r="DL345" s="88"/>
      <c r="DM345" s="88"/>
      <c r="DN345" s="88"/>
      <c r="DO345" s="88"/>
      <c r="DP345" s="88"/>
      <c r="DQ345" s="88"/>
      <c r="DR345" s="88"/>
      <c r="DS345" s="88"/>
      <c r="DT345" s="88"/>
    </row>
    <row r="346" spans="10:124" s="38" customFormat="1" x14ac:dyDescent="0.25">
      <c r="J346" s="68"/>
      <c r="V346" s="68"/>
      <c r="W346" s="103"/>
      <c r="X346" s="103"/>
      <c r="AD346" s="92"/>
      <c r="AE346" s="92"/>
      <c r="CU346" s="88"/>
      <c r="CV346" s="88"/>
      <c r="CW346" s="88"/>
      <c r="CX346" s="88"/>
      <c r="CY346" s="88"/>
      <c r="CZ346" s="88"/>
      <c r="DA346" s="88"/>
      <c r="DB346" s="88"/>
      <c r="DC346" s="88"/>
      <c r="DD346" s="88"/>
      <c r="DE346" s="88"/>
      <c r="DF346" s="88"/>
      <c r="DG346" s="88"/>
      <c r="DH346" s="88"/>
      <c r="DI346" s="88"/>
      <c r="DJ346" s="88"/>
      <c r="DK346" s="88"/>
      <c r="DL346" s="88"/>
      <c r="DM346" s="88"/>
      <c r="DN346" s="88"/>
      <c r="DO346" s="88"/>
      <c r="DP346" s="88"/>
      <c r="DQ346" s="88"/>
      <c r="DR346" s="88"/>
      <c r="DS346" s="88"/>
      <c r="DT346" s="88"/>
    </row>
    <row r="347" spans="10:124" s="38" customFormat="1" x14ac:dyDescent="0.25">
      <c r="J347" s="68"/>
      <c r="V347" s="68"/>
      <c r="W347" s="103"/>
      <c r="X347" s="103"/>
      <c r="AD347" s="92"/>
      <c r="AE347" s="92"/>
      <c r="CU347" s="88"/>
      <c r="CV347" s="88"/>
      <c r="CW347" s="88"/>
      <c r="CX347" s="88"/>
      <c r="CY347" s="88"/>
      <c r="CZ347" s="88"/>
      <c r="DA347" s="88"/>
      <c r="DB347" s="88"/>
      <c r="DC347" s="88"/>
      <c r="DD347" s="88"/>
      <c r="DE347" s="88"/>
      <c r="DF347" s="88"/>
      <c r="DG347" s="88"/>
      <c r="DH347" s="88"/>
      <c r="DI347" s="88"/>
      <c r="DJ347" s="88"/>
      <c r="DK347" s="88"/>
      <c r="DL347" s="88"/>
      <c r="DM347" s="88"/>
      <c r="DN347" s="88"/>
      <c r="DO347" s="88"/>
      <c r="DP347" s="88"/>
      <c r="DQ347" s="88"/>
      <c r="DR347" s="88"/>
      <c r="DS347" s="88"/>
      <c r="DT347" s="88"/>
    </row>
    <row r="348" spans="10:124" s="38" customFormat="1" x14ac:dyDescent="0.25">
      <c r="J348" s="68"/>
      <c r="V348" s="68"/>
      <c r="W348" s="103"/>
      <c r="X348" s="103"/>
      <c r="AD348" s="92"/>
      <c r="AE348" s="92"/>
      <c r="CU348" s="88"/>
      <c r="CV348" s="88"/>
      <c r="CW348" s="88"/>
      <c r="CX348" s="88"/>
      <c r="CY348" s="88"/>
      <c r="CZ348" s="88"/>
      <c r="DA348" s="88"/>
      <c r="DB348" s="88"/>
      <c r="DC348" s="88"/>
      <c r="DD348" s="88"/>
      <c r="DE348" s="88"/>
      <c r="DF348" s="88"/>
      <c r="DG348" s="88"/>
      <c r="DH348" s="88"/>
      <c r="DI348" s="88"/>
      <c r="DJ348" s="88"/>
      <c r="DK348" s="88"/>
      <c r="DL348" s="88"/>
      <c r="DM348" s="88"/>
      <c r="DN348" s="88"/>
      <c r="DO348" s="88"/>
      <c r="DP348" s="88"/>
      <c r="DQ348" s="88"/>
      <c r="DR348" s="88"/>
      <c r="DS348" s="88"/>
      <c r="DT348" s="88"/>
    </row>
    <row r="349" spans="10:124" s="38" customFormat="1" x14ac:dyDescent="0.25">
      <c r="J349" s="68"/>
      <c r="V349" s="68"/>
      <c r="W349" s="103"/>
      <c r="X349" s="103"/>
      <c r="AD349" s="92"/>
      <c r="AE349" s="92"/>
      <c r="CU349" s="88"/>
      <c r="CV349" s="88"/>
      <c r="CW349" s="88"/>
      <c r="CX349" s="88"/>
      <c r="CY349" s="88"/>
      <c r="CZ349" s="88"/>
      <c r="DA349" s="88"/>
      <c r="DB349" s="88"/>
      <c r="DC349" s="88"/>
      <c r="DD349" s="88"/>
      <c r="DE349" s="88"/>
      <c r="DF349" s="88"/>
      <c r="DG349" s="88"/>
      <c r="DH349" s="88"/>
      <c r="DI349" s="88"/>
      <c r="DJ349" s="88"/>
      <c r="DK349" s="88"/>
      <c r="DL349" s="88"/>
      <c r="DM349" s="88"/>
      <c r="DN349" s="88"/>
      <c r="DO349" s="88"/>
      <c r="DP349" s="88"/>
      <c r="DQ349" s="88"/>
      <c r="DR349" s="88"/>
      <c r="DS349" s="88"/>
      <c r="DT349" s="88"/>
    </row>
    <row r="350" spans="10:124" s="38" customFormat="1" x14ac:dyDescent="0.25">
      <c r="J350" s="68"/>
      <c r="V350" s="68"/>
      <c r="W350" s="103"/>
      <c r="X350" s="103"/>
      <c r="AD350" s="92"/>
      <c r="AE350" s="92"/>
      <c r="CU350" s="88"/>
      <c r="CV350" s="88"/>
      <c r="CW350" s="88"/>
      <c r="CX350" s="88"/>
      <c r="CY350" s="88"/>
      <c r="CZ350" s="88"/>
      <c r="DA350" s="88"/>
      <c r="DB350" s="88"/>
      <c r="DC350" s="88"/>
      <c r="DD350" s="88"/>
      <c r="DE350" s="88"/>
      <c r="DF350" s="88"/>
      <c r="DG350" s="88"/>
      <c r="DH350" s="88"/>
      <c r="DI350" s="88"/>
      <c r="DJ350" s="88"/>
      <c r="DK350" s="88"/>
      <c r="DL350" s="88"/>
      <c r="DM350" s="88"/>
      <c r="DN350" s="88"/>
      <c r="DO350" s="88"/>
      <c r="DP350" s="88"/>
      <c r="DQ350" s="88"/>
      <c r="DR350" s="88"/>
      <c r="DS350" s="88"/>
      <c r="DT350" s="88"/>
    </row>
    <row r="351" spans="10:124" s="38" customFormat="1" x14ac:dyDescent="0.25">
      <c r="J351" s="68"/>
      <c r="V351" s="68"/>
      <c r="W351" s="103"/>
      <c r="X351" s="103"/>
      <c r="AD351" s="92"/>
      <c r="AE351" s="92"/>
      <c r="CU351" s="88"/>
      <c r="CV351" s="88"/>
      <c r="CW351" s="88"/>
      <c r="CX351" s="88"/>
      <c r="CY351" s="88"/>
      <c r="CZ351" s="88"/>
      <c r="DA351" s="88"/>
      <c r="DB351" s="88"/>
      <c r="DC351" s="88"/>
      <c r="DD351" s="88"/>
      <c r="DE351" s="88"/>
      <c r="DF351" s="88"/>
      <c r="DG351" s="88"/>
      <c r="DH351" s="88"/>
      <c r="DI351" s="88"/>
      <c r="DJ351" s="88"/>
      <c r="DK351" s="88"/>
      <c r="DL351" s="88"/>
      <c r="DM351" s="88"/>
      <c r="DN351" s="88"/>
      <c r="DO351" s="88"/>
      <c r="DP351" s="88"/>
      <c r="DQ351" s="88"/>
      <c r="DR351" s="88"/>
      <c r="DS351" s="88"/>
      <c r="DT351" s="88"/>
    </row>
    <row r="352" spans="10:124" s="38" customFormat="1" x14ac:dyDescent="0.25">
      <c r="J352" s="68"/>
      <c r="V352" s="68"/>
      <c r="W352" s="103"/>
      <c r="X352" s="103"/>
      <c r="AD352" s="92"/>
      <c r="AE352" s="92"/>
      <c r="CU352" s="88"/>
      <c r="CV352" s="88"/>
      <c r="CW352" s="88"/>
      <c r="CX352" s="88"/>
      <c r="CY352" s="88"/>
      <c r="CZ352" s="88"/>
      <c r="DA352" s="88"/>
      <c r="DB352" s="88"/>
      <c r="DC352" s="88"/>
      <c r="DD352" s="88"/>
      <c r="DE352" s="88"/>
      <c r="DF352" s="88"/>
      <c r="DG352" s="88"/>
      <c r="DH352" s="88"/>
      <c r="DI352" s="88"/>
      <c r="DJ352" s="88"/>
      <c r="DK352" s="88"/>
      <c r="DL352" s="88"/>
      <c r="DM352" s="88"/>
      <c r="DN352" s="88"/>
      <c r="DO352" s="88"/>
      <c r="DP352" s="88"/>
      <c r="DQ352" s="88"/>
      <c r="DR352" s="88"/>
      <c r="DS352" s="88"/>
      <c r="DT352" s="88"/>
    </row>
    <row r="353" spans="10:124" s="38" customFormat="1" x14ac:dyDescent="0.25">
      <c r="J353" s="68"/>
      <c r="V353" s="68"/>
      <c r="W353" s="103"/>
      <c r="X353" s="103"/>
      <c r="AD353" s="92"/>
      <c r="AE353" s="92"/>
      <c r="CU353" s="88"/>
      <c r="CV353" s="88"/>
      <c r="CW353" s="88"/>
      <c r="CX353" s="88"/>
      <c r="CY353" s="88"/>
      <c r="CZ353" s="88"/>
      <c r="DA353" s="88"/>
      <c r="DB353" s="88"/>
      <c r="DC353" s="88"/>
      <c r="DD353" s="88"/>
      <c r="DE353" s="88"/>
      <c r="DF353" s="88"/>
      <c r="DG353" s="88"/>
      <c r="DH353" s="88"/>
      <c r="DI353" s="88"/>
      <c r="DJ353" s="88"/>
      <c r="DK353" s="88"/>
      <c r="DL353" s="88"/>
      <c r="DM353" s="88"/>
      <c r="DN353" s="88"/>
      <c r="DO353" s="88"/>
      <c r="DP353" s="88"/>
      <c r="DQ353" s="88"/>
      <c r="DR353" s="88"/>
      <c r="DS353" s="88"/>
      <c r="DT353" s="88"/>
    </row>
    <row r="354" spans="10:124" s="38" customFormat="1" x14ac:dyDescent="0.25">
      <c r="J354" s="68"/>
      <c r="V354" s="68"/>
      <c r="W354" s="103"/>
      <c r="X354" s="103"/>
      <c r="AD354" s="92"/>
      <c r="AE354" s="92"/>
      <c r="CU354" s="88"/>
      <c r="CV354" s="88"/>
      <c r="CW354" s="88"/>
      <c r="CX354" s="88"/>
      <c r="CY354" s="88"/>
      <c r="CZ354" s="88"/>
      <c r="DA354" s="88"/>
      <c r="DB354" s="88"/>
      <c r="DC354" s="88"/>
      <c r="DD354" s="88"/>
      <c r="DE354" s="88"/>
      <c r="DF354" s="88"/>
      <c r="DG354" s="88"/>
      <c r="DH354" s="88"/>
      <c r="DI354" s="88"/>
      <c r="DJ354" s="88"/>
      <c r="DK354" s="88"/>
      <c r="DL354" s="88"/>
      <c r="DM354" s="88"/>
      <c r="DN354" s="88"/>
      <c r="DO354" s="88"/>
      <c r="DP354" s="88"/>
      <c r="DQ354" s="88"/>
      <c r="DR354" s="88"/>
      <c r="DS354" s="88"/>
      <c r="DT354" s="88"/>
    </row>
    <row r="355" spans="10:124" s="38" customFormat="1" x14ac:dyDescent="0.25">
      <c r="J355" s="68"/>
      <c r="V355" s="68"/>
      <c r="W355" s="103"/>
      <c r="X355" s="103"/>
      <c r="AD355" s="92"/>
      <c r="AE355" s="92"/>
      <c r="CU355" s="88"/>
      <c r="CV355" s="88"/>
      <c r="CW355" s="88"/>
      <c r="CX355" s="88"/>
      <c r="CY355" s="88"/>
      <c r="CZ355" s="88"/>
      <c r="DA355" s="88"/>
      <c r="DB355" s="88"/>
      <c r="DC355" s="88"/>
      <c r="DD355" s="88"/>
      <c r="DE355" s="88"/>
      <c r="DF355" s="88"/>
      <c r="DG355" s="88"/>
      <c r="DH355" s="88"/>
      <c r="DI355" s="88"/>
      <c r="DJ355" s="88"/>
      <c r="DK355" s="88"/>
      <c r="DL355" s="88"/>
      <c r="DM355" s="88"/>
      <c r="DN355" s="88"/>
      <c r="DO355" s="88"/>
      <c r="DP355" s="88"/>
      <c r="DQ355" s="88"/>
      <c r="DR355" s="88"/>
      <c r="DS355" s="88"/>
      <c r="DT355" s="88"/>
    </row>
    <row r="356" spans="10:124" s="38" customFormat="1" x14ac:dyDescent="0.25">
      <c r="J356" s="68"/>
      <c r="V356" s="68"/>
      <c r="W356" s="103"/>
      <c r="X356" s="103"/>
      <c r="AD356" s="92"/>
      <c r="AE356" s="92"/>
      <c r="CU356" s="88"/>
      <c r="CV356" s="88"/>
      <c r="CW356" s="88"/>
      <c r="CX356" s="88"/>
      <c r="CY356" s="88"/>
      <c r="CZ356" s="88"/>
      <c r="DA356" s="88"/>
      <c r="DB356" s="88"/>
      <c r="DC356" s="88"/>
      <c r="DD356" s="88"/>
      <c r="DE356" s="88"/>
      <c r="DF356" s="88"/>
      <c r="DG356" s="88"/>
      <c r="DH356" s="88"/>
      <c r="DI356" s="88"/>
      <c r="DJ356" s="88"/>
      <c r="DK356" s="88"/>
      <c r="DL356" s="88"/>
      <c r="DM356" s="88"/>
      <c r="DN356" s="88"/>
      <c r="DO356" s="88"/>
      <c r="DP356" s="88"/>
      <c r="DQ356" s="88"/>
      <c r="DR356" s="88"/>
      <c r="DS356" s="88"/>
      <c r="DT356" s="88"/>
    </row>
    <row r="357" spans="10:124" s="38" customFormat="1" x14ac:dyDescent="0.25">
      <c r="J357" s="68"/>
      <c r="V357" s="68"/>
      <c r="W357" s="103"/>
      <c r="X357" s="103"/>
      <c r="AD357" s="92"/>
      <c r="AE357" s="92"/>
      <c r="CU357" s="88"/>
      <c r="CV357" s="88"/>
      <c r="CW357" s="88"/>
      <c r="CX357" s="88"/>
      <c r="CY357" s="88"/>
      <c r="CZ357" s="88"/>
      <c r="DA357" s="88"/>
      <c r="DB357" s="88"/>
      <c r="DC357" s="88"/>
      <c r="DD357" s="88"/>
      <c r="DE357" s="88"/>
      <c r="DF357" s="88"/>
      <c r="DG357" s="88"/>
      <c r="DH357" s="88"/>
      <c r="DI357" s="88"/>
      <c r="DJ357" s="88"/>
      <c r="DK357" s="88"/>
      <c r="DL357" s="88"/>
      <c r="DM357" s="88"/>
      <c r="DN357" s="88"/>
      <c r="DO357" s="88"/>
      <c r="DP357" s="88"/>
      <c r="DQ357" s="88"/>
      <c r="DR357" s="88"/>
      <c r="DS357" s="88"/>
      <c r="DT357" s="88"/>
    </row>
    <row r="358" spans="10:124" s="38" customFormat="1" x14ac:dyDescent="0.25">
      <c r="J358" s="68"/>
      <c r="V358" s="68"/>
      <c r="W358" s="103"/>
      <c r="X358" s="103"/>
      <c r="AD358" s="92"/>
      <c r="AE358" s="92"/>
      <c r="CU358" s="88"/>
      <c r="CV358" s="88"/>
      <c r="CW358" s="88"/>
      <c r="CX358" s="88"/>
      <c r="CY358" s="88"/>
      <c r="CZ358" s="88"/>
      <c r="DA358" s="88"/>
      <c r="DB358" s="88"/>
      <c r="DC358" s="88"/>
      <c r="DD358" s="88"/>
      <c r="DE358" s="88"/>
      <c r="DF358" s="88"/>
      <c r="DG358" s="88"/>
      <c r="DH358" s="88"/>
      <c r="DI358" s="88"/>
      <c r="DJ358" s="88"/>
      <c r="DK358" s="88"/>
      <c r="DL358" s="88"/>
      <c r="DM358" s="88"/>
      <c r="DN358" s="88"/>
      <c r="DO358" s="88"/>
      <c r="DP358" s="88"/>
      <c r="DQ358" s="88"/>
      <c r="DR358" s="88"/>
      <c r="DS358" s="88"/>
      <c r="DT358" s="88"/>
    </row>
    <row r="359" spans="10:124" s="38" customFormat="1" x14ac:dyDescent="0.25">
      <c r="J359" s="68"/>
      <c r="V359" s="68"/>
      <c r="W359" s="103"/>
      <c r="X359" s="103"/>
      <c r="AD359" s="92"/>
      <c r="AE359" s="92"/>
      <c r="CU359" s="88"/>
      <c r="CV359" s="88"/>
      <c r="CW359" s="88"/>
      <c r="CX359" s="88"/>
      <c r="CY359" s="88"/>
      <c r="CZ359" s="88"/>
      <c r="DA359" s="88"/>
      <c r="DB359" s="88"/>
      <c r="DC359" s="88"/>
      <c r="DD359" s="88"/>
      <c r="DE359" s="88"/>
      <c r="DF359" s="88"/>
      <c r="DG359" s="88"/>
      <c r="DH359" s="88"/>
      <c r="DI359" s="88"/>
      <c r="DJ359" s="88"/>
      <c r="DK359" s="88"/>
      <c r="DL359" s="88"/>
      <c r="DM359" s="88"/>
      <c r="DN359" s="88"/>
      <c r="DO359" s="88"/>
      <c r="DP359" s="88"/>
      <c r="DQ359" s="88"/>
      <c r="DR359" s="88"/>
      <c r="DS359" s="88"/>
      <c r="DT359" s="88"/>
    </row>
    <row r="360" spans="10:124" s="38" customFormat="1" x14ac:dyDescent="0.25">
      <c r="J360" s="68"/>
      <c r="V360" s="68"/>
      <c r="W360" s="103"/>
      <c r="X360" s="103"/>
      <c r="AD360" s="92"/>
      <c r="AE360" s="92"/>
      <c r="CU360" s="88"/>
      <c r="CV360" s="88"/>
      <c r="CW360" s="88"/>
      <c r="CX360" s="88"/>
      <c r="CY360" s="88"/>
      <c r="CZ360" s="88"/>
      <c r="DA360" s="88"/>
      <c r="DB360" s="88"/>
      <c r="DC360" s="88"/>
      <c r="DD360" s="88"/>
      <c r="DE360" s="88"/>
      <c r="DF360" s="88"/>
      <c r="DG360" s="88"/>
      <c r="DH360" s="88"/>
      <c r="DI360" s="88"/>
      <c r="DJ360" s="88"/>
      <c r="DK360" s="88"/>
      <c r="DL360" s="88"/>
      <c r="DM360" s="88"/>
      <c r="DN360" s="88"/>
      <c r="DO360" s="88"/>
      <c r="DP360" s="88"/>
      <c r="DQ360" s="88"/>
      <c r="DR360" s="88"/>
      <c r="DS360" s="88"/>
      <c r="DT360" s="88"/>
    </row>
    <row r="361" spans="10:124" s="38" customFormat="1" x14ac:dyDescent="0.25">
      <c r="J361" s="68"/>
      <c r="V361" s="68"/>
      <c r="W361" s="103"/>
      <c r="X361" s="103"/>
      <c r="AD361" s="92"/>
      <c r="AE361" s="92"/>
      <c r="CU361" s="88"/>
      <c r="CV361" s="88"/>
      <c r="CW361" s="88"/>
      <c r="CX361" s="88"/>
      <c r="CY361" s="88"/>
      <c r="CZ361" s="88"/>
      <c r="DA361" s="88"/>
      <c r="DB361" s="88"/>
      <c r="DC361" s="88"/>
      <c r="DD361" s="88"/>
      <c r="DE361" s="88"/>
      <c r="DF361" s="88"/>
      <c r="DG361" s="88"/>
      <c r="DH361" s="88"/>
      <c r="DI361" s="88"/>
      <c r="DJ361" s="88"/>
      <c r="DK361" s="88"/>
      <c r="DL361" s="88"/>
      <c r="DM361" s="88"/>
      <c r="DN361" s="88"/>
      <c r="DO361" s="88"/>
      <c r="DP361" s="88"/>
      <c r="DQ361" s="88"/>
      <c r="DR361" s="88"/>
      <c r="DS361" s="88"/>
      <c r="DT361" s="88"/>
    </row>
    <row r="362" spans="10:124" s="38" customFormat="1" x14ac:dyDescent="0.25">
      <c r="J362" s="68"/>
      <c r="V362" s="68"/>
      <c r="W362" s="103"/>
      <c r="X362" s="103"/>
      <c r="AD362" s="92"/>
      <c r="AE362" s="92"/>
      <c r="CU362" s="88"/>
      <c r="CV362" s="88"/>
      <c r="CW362" s="88"/>
      <c r="CX362" s="88"/>
      <c r="CY362" s="88"/>
      <c r="CZ362" s="88"/>
      <c r="DA362" s="88"/>
      <c r="DB362" s="88"/>
      <c r="DC362" s="88"/>
      <c r="DD362" s="88"/>
      <c r="DE362" s="88"/>
      <c r="DF362" s="88"/>
      <c r="DG362" s="88"/>
      <c r="DH362" s="88"/>
      <c r="DI362" s="88"/>
      <c r="DJ362" s="88"/>
      <c r="DK362" s="88"/>
      <c r="DL362" s="88"/>
      <c r="DM362" s="88"/>
      <c r="DN362" s="88"/>
      <c r="DO362" s="88"/>
      <c r="DP362" s="88"/>
      <c r="DQ362" s="88"/>
      <c r="DR362" s="88"/>
      <c r="DS362" s="88"/>
      <c r="DT362" s="88"/>
    </row>
    <row r="363" spans="10:124" s="38" customFormat="1" x14ac:dyDescent="0.25">
      <c r="J363" s="68"/>
      <c r="V363" s="68"/>
      <c r="W363" s="103"/>
      <c r="X363" s="103"/>
      <c r="AD363" s="92"/>
      <c r="AE363" s="92"/>
      <c r="CU363" s="88"/>
      <c r="CV363" s="88"/>
      <c r="CW363" s="88"/>
      <c r="CX363" s="88"/>
      <c r="CY363" s="88"/>
      <c r="CZ363" s="88"/>
      <c r="DA363" s="88"/>
      <c r="DB363" s="88"/>
      <c r="DC363" s="88"/>
      <c r="DD363" s="88"/>
      <c r="DE363" s="88"/>
      <c r="DF363" s="88"/>
      <c r="DG363" s="88"/>
      <c r="DH363" s="88"/>
      <c r="DI363" s="88"/>
      <c r="DJ363" s="88"/>
      <c r="DK363" s="88"/>
      <c r="DL363" s="88"/>
      <c r="DM363" s="88"/>
      <c r="DN363" s="88"/>
      <c r="DO363" s="88"/>
      <c r="DP363" s="88"/>
      <c r="DQ363" s="88"/>
      <c r="DR363" s="88"/>
      <c r="DS363" s="88"/>
      <c r="DT363" s="88"/>
    </row>
    <row r="364" spans="10:124" s="38" customFormat="1" x14ac:dyDescent="0.25">
      <c r="J364" s="68"/>
      <c r="V364" s="68"/>
      <c r="W364" s="103"/>
      <c r="X364" s="103"/>
      <c r="AD364" s="92"/>
      <c r="AE364" s="92"/>
      <c r="CU364" s="88"/>
      <c r="CV364" s="88"/>
      <c r="CW364" s="88"/>
      <c r="CX364" s="88"/>
      <c r="CY364" s="88"/>
      <c r="CZ364" s="88"/>
      <c r="DA364" s="88"/>
      <c r="DB364" s="88"/>
      <c r="DC364" s="88"/>
      <c r="DD364" s="88"/>
      <c r="DE364" s="88"/>
      <c r="DF364" s="88"/>
      <c r="DG364" s="88"/>
      <c r="DH364" s="88"/>
      <c r="DI364" s="88"/>
      <c r="DJ364" s="88"/>
      <c r="DK364" s="88"/>
      <c r="DL364" s="88"/>
      <c r="DM364" s="88"/>
      <c r="DN364" s="88"/>
      <c r="DO364" s="88"/>
      <c r="DP364" s="88"/>
      <c r="DQ364" s="88"/>
      <c r="DR364" s="88"/>
      <c r="DS364" s="88"/>
      <c r="DT364" s="88"/>
    </row>
    <row r="365" spans="10:124" s="38" customFormat="1" x14ac:dyDescent="0.25">
      <c r="J365" s="68"/>
      <c r="V365" s="68"/>
      <c r="W365" s="103"/>
      <c r="X365" s="103"/>
      <c r="AD365" s="92"/>
      <c r="AE365" s="92"/>
      <c r="CU365" s="88"/>
      <c r="CV365" s="88"/>
      <c r="CW365" s="88"/>
      <c r="CX365" s="88"/>
      <c r="CY365" s="88"/>
      <c r="CZ365" s="88"/>
      <c r="DA365" s="88"/>
      <c r="DB365" s="88"/>
      <c r="DC365" s="88"/>
      <c r="DD365" s="88"/>
      <c r="DE365" s="88"/>
      <c r="DF365" s="88"/>
      <c r="DG365" s="88"/>
      <c r="DH365" s="88"/>
      <c r="DI365" s="88"/>
      <c r="DJ365" s="88"/>
      <c r="DK365" s="88"/>
      <c r="DL365" s="88"/>
      <c r="DM365" s="88"/>
      <c r="DN365" s="88"/>
      <c r="DO365" s="88"/>
      <c r="DP365" s="88"/>
      <c r="DQ365" s="88"/>
      <c r="DR365" s="88"/>
      <c r="DS365" s="88"/>
      <c r="DT365" s="88"/>
    </row>
    <row r="366" spans="10:124" s="38" customFormat="1" x14ac:dyDescent="0.25">
      <c r="J366" s="68"/>
      <c r="V366" s="68"/>
      <c r="W366" s="103"/>
      <c r="X366" s="103"/>
      <c r="AD366" s="92"/>
      <c r="AE366" s="92"/>
      <c r="CU366" s="88"/>
      <c r="CV366" s="88"/>
      <c r="CW366" s="88"/>
      <c r="CX366" s="88"/>
      <c r="CY366" s="88"/>
      <c r="CZ366" s="88"/>
      <c r="DA366" s="88"/>
      <c r="DB366" s="88"/>
      <c r="DC366" s="88"/>
      <c r="DD366" s="88"/>
      <c r="DE366" s="88"/>
      <c r="DF366" s="88"/>
      <c r="DG366" s="88"/>
      <c r="DH366" s="88"/>
      <c r="DI366" s="88"/>
      <c r="DJ366" s="88"/>
      <c r="DK366" s="88"/>
      <c r="DL366" s="88"/>
      <c r="DM366" s="88"/>
      <c r="DN366" s="88"/>
      <c r="DO366" s="88"/>
      <c r="DP366" s="88"/>
      <c r="DQ366" s="88"/>
      <c r="DR366" s="88"/>
      <c r="DS366" s="88"/>
      <c r="DT366" s="88"/>
    </row>
    <row r="367" spans="10:124" s="38" customFormat="1" x14ac:dyDescent="0.25">
      <c r="J367" s="68"/>
      <c r="V367" s="68"/>
      <c r="W367" s="103"/>
      <c r="X367" s="103"/>
      <c r="AD367" s="92"/>
      <c r="AE367" s="92"/>
      <c r="CU367" s="88"/>
      <c r="CV367" s="88"/>
      <c r="CW367" s="88"/>
      <c r="CX367" s="88"/>
      <c r="CY367" s="88"/>
      <c r="CZ367" s="88"/>
      <c r="DA367" s="88"/>
      <c r="DB367" s="88"/>
      <c r="DC367" s="88"/>
      <c r="DD367" s="88"/>
      <c r="DE367" s="88"/>
      <c r="DF367" s="88"/>
      <c r="DG367" s="88"/>
      <c r="DH367" s="88"/>
      <c r="DI367" s="88"/>
      <c r="DJ367" s="88"/>
      <c r="DK367" s="88"/>
      <c r="DL367" s="88"/>
      <c r="DM367" s="88"/>
      <c r="DN367" s="88"/>
      <c r="DO367" s="88"/>
      <c r="DP367" s="88"/>
      <c r="DQ367" s="88"/>
      <c r="DR367" s="88"/>
      <c r="DS367" s="88"/>
      <c r="DT367" s="88"/>
    </row>
    <row r="368" spans="10:124" s="38" customFormat="1" x14ac:dyDescent="0.25">
      <c r="J368" s="68"/>
      <c r="V368" s="68"/>
      <c r="W368" s="103"/>
      <c r="X368" s="103"/>
      <c r="AD368" s="92"/>
      <c r="AE368" s="92"/>
      <c r="CU368" s="88"/>
      <c r="CV368" s="88"/>
      <c r="CW368" s="88"/>
      <c r="CX368" s="88"/>
      <c r="CY368" s="88"/>
      <c r="CZ368" s="88"/>
      <c r="DA368" s="88"/>
      <c r="DB368" s="88"/>
      <c r="DC368" s="88"/>
      <c r="DD368" s="88"/>
      <c r="DE368" s="88"/>
      <c r="DF368" s="88"/>
      <c r="DG368" s="88"/>
      <c r="DH368" s="88"/>
      <c r="DI368" s="88"/>
      <c r="DJ368" s="88"/>
      <c r="DK368" s="88"/>
      <c r="DL368" s="88"/>
      <c r="DM368" s="88"/>
      <c r="DN368" s="88"/>
      <c r="DO368" s="88"/>
      <c r="DP368" s="88"/>
      <c r="DQ368" s="88"/>
      <c r="DR368" s="88"/>
      <c r="DS368" s="88"/>
      <c r="DT368" s="88"/>
    </row>
    <row r="369" spans="10:124" s="38" customFormat="1" x14ac:dyDescent="0.25">
      <c r="J369" s="68"/>
      <c r="V369" s="68"/>
      <c r="W369" s="103"/>
      <c r="X369" s="103"/>
      <c r="AD369" s="92"/>
      <c r="AE369" s="92"/>
      <c r="CU369" s="88"/>
      <c r="CV369" s="88"/>
      <c r="CW369" s="88"/>
      <c r="CX369" s="88"/>
      <c r="CY369" s="88"/>
      <c r="CZ369" s="88"/>
      <c r="DA369" s="88"/>
      <c r="DB369" s="88"/>
      <c r="DC369" s="88"/>
      <c r="DD369" s="88"/>
      <c r="DE369" s="88"/>
      <c r="DF369" s="88"/>
      <c r="DG369" s="88"/>
      <c r="DH369" s="88"/>
      <c r="DI369" s="88"/>
      <c r="DJ369" s="88"/>
      <c r="DK369" s="88"/>
      <c r="DL369" s="88"/>
      <c r="DM369" s="88"/>
      <c r="DN369" s="88"/>
      <c r="DO369" s="88"/>
      <c r="DP369" s="88"/>
      <c r="DQ369" s="88"/>
      <c r="DR369" s="88"/>
      <c r="DS369" s="88"/>
      <c r="DT369" s="88"/>
    </row>
    <row r="370" spans="10:124" s="38" customFormat="1" x14ac:dyDescent="0.25">
      <c r="J370" s="68"/>
      <c r="V370" s="68"/>
      <c r="W370" s="103"/>
      <c r="X370" s="103"/>
      <c r="AD370" s="92"/>
      <c r="AE370" s="92"/>
      <c r="CU370" s="88"/>
      <c r="CV370" s="88"/>
      <c r="CW370" s="88"/>
      <c r="CX370" s="88"/>
      <c r="CY370" s="88"/>
      <c r="CZ370" s="88"/>
      <c r="DA370" s="88"/>
      <c r="DB370" s="88"/>
      <c r="DC370" s="88"/>
      <c r="DD370" s="88"/>
      <c r="DE370" s="88"/>
      <c r="DF370" s="88"/>
      <c r="DG370" s="88"/>
      <c r="DH370" s="88"/>
      <c r="DI370" s="88"/>
      <c r="DJ370" s="88"/>
      <c r="DK370" s="88"/>
      <c r="DL370" s="88"/>
      <c r="DM370" s="88"/>
      <c r="DN370" s="88"/>
      <c r="DO370" s="88"/>
      <c r="DP370" s="88"/>
      <c r="DQ370" s="88"/>
      <c r="DR370" s="88"/>
      <c r="DS370" s="88"/>
      <c r="DT370" s="88"/>
    </row>
    <row r="371" spans="10:124" s="38" customFormat="1" x14ac:dyDescent="0.25">
      <c r="J371" s="68"/>
      <c r="V371" s="68"/>
      <c r="W371" s="103"/>
      <c r="X371" s="103"/>
      <c r="AD371" s="92"/>
      <c r="AE371" s="92"/>
      <c r="CU371" s="88"/>
      <c r="CV371" s="88"/>
      <c r="CW371" s="88"/>
      <c r="CX371" s="88"/>
      <c r="CY371" s="88"/>
      <c r="CZ371" s="88"/>
      <c r="DA371" s="88"/>
      <c r="DB371" s="88"/>
      <c r="DC371" s="88"/>
      <c r="DD371" s="88"/>
      <c r="DE371" s="88"/>
      <c r="DF371" s="88"/>
      <c r="DG371" s="88"/>
      <c r="DH371" s="88"/>
      <c r="DI371" s="88"/>
      <c r="DJ371" s="88"/>
      <c r="DK371" s="88"/>
      <c r="DL371" s="88"/>
      <c r="DM371" s="88"/>
      <c r="DN371" s="88"/>
      <c r="DO371" s="88"/>
      <c r="DP371" s="88"/>
      <c r="DQ371" s="88"/>
      <c r="DR371" s="88"/>
      <c r="DS371" s="88"/>
      <c r="DT371" s="88"/>
    </row>
    <row r="372" spans="10:124" s="38" customFormat="1" x14ac:dyDescent="0.25">
      <c r="J372" s="68"/>
      <c r="V372" s="68"/>
      <c r="W372" s="103"/>
      <c r="X372" s="103"/>
      <c r="AD372" s="92"/>
      <c r="AE372" s="92"/>
      <c r="CU372" s="88"/>
      <c r="CV372" s="88"/>
      <c r="CW372" s="88"/>
      <c r="CX372" s="88"/>
      <c r="CY372" s="88"/>
      <c r="CZ372" s="88"/>
      <c r="DA372" s="88"/>
      <c r="DB372" s="88"/>
      <c r="DC372" s="88"/>
      <c r="DD372" s="88"/>
      <c r="DE372" s="88"/>
      <c r="DF372" s="88"/>
      <c r="DG372" s="88"/>
      <c r="DH372" s="88"/>
      <c r="DI372" s="88"/>
      <c r="DJ372" s="88"/>
      <c r="DK372" s="88"/>
      <c r="DL372" s="88"/>
      <c r="DM372" s="88"/>
      <c r="DN372" s="88"/>
      <c r="DO372" s="88"/>
      <c r="DP372" s="88"/>
      <c r="DQ372" s="88"/>
      <c r="DR372" s="88"/>
      <c r="DS372" s="88"/>
      <c r="DT372" s="88"/>
    </row>
    <row r="373" spans="10:124" s="38" customFormat="1" x14ac:dyDescent="0.25">
      <c r="J373" s="68"/>
      <c r="V373" s="68"/>
      <c r="W373" s="103"/>
      <c r="X373" s="103"/>
      <c r="AD373" s="92"/>
      <c r="AE373" s="92"/>
      <c r="CU373" s="88"/>
      <c r="CV373" s="88"/>
      <c r="CW373" s="88"/>
      <c r="CX373" s="88"/>
      <c r="CY373" s="88"/>
      <c r="CZ373" s="88"/>
      <c r="DA373" s="88"/>
      <c r="DB373" s="88"/>
      <c r="DC373" s="88"/>
      <c r="DD373" s="88"/>
      <c r="DE373" s="88"/>
      <c r="DF373" s="88"/>
      <c r="DG373" s="88"/>
      <c r="DH373" s="88"/>
      <c r="DI373" s="88"/>
      <c r="DJ373" s="88"/>
      <c r="DK373" s="88"/>
      <c r="DL373" s="88"/>
      <c r="DM373" s="88"/>
      <c r="DN373" s="88"/>
      <c r="DO373" s="88"/>
      <c r="DP373" s="88"/>
      <c r="DQ373" s="88"/>
      <c r="DR373" s="88"/>
      <c r="DS373" s="88"/>
      <c r="DT373" s="88"/>
    </row>
    <row r="374" spans="10:124" s="38" customFormat="1" x14ac:dyDescent="0.25">
      <c r="J374" s="68"/>
      <c r="V374" s="68"/>
      <c r="W374" s="103"/>
      <c r="X374" s="103"/>
      <c r="AD374" s="92"/>
      <c r="AE374" s="92"/>
      <c r="CU374" s="88"/>
      <c r="CV374" s="88"/>
      <c r="CW374" s="88"/>
      <c r="CX374" s="88"/>
      <c r="CY374" s="88"/>
      <c r="CZ374" s="88"/>
      <c r="DA374" s="88"/>
      <c r="DB374" s="88"/>
      <c r="DC374" s="88"/>
      <c r="DD374" s="88"/>
      <c r="DE374" s="88"/>
      <c r="DF374" s="88"/>
      <c r="DG374" s="88"/>
      <c r="DH374" s="88"/>
      <c r="DI374" s="88"/>
      <c r="DJ374" s="88"/>
      <c r="DK374" s="88"/>
      <c r="DL374" s="88"/>
      <c r="DM374" s="88"/>
      <c r="DN374" s="88"/>
      <c r="DO374" s="88"/>
      <c r="DP374" s="88"/>
      <c r="DQ374" s="88"/>
      <c r="DR374" s="88"/>
      <c r="DS374" s="88"/>
      <c r="DT374" s="88"/>
    </row>
    <row r="375" spans="10:124" s="38" customFormat="1" x14ac:dyDescent="0.25">
      <c r="J375" s="68"/>
      <c r="V375" s="68"/>
      <c r="W375" s="103"/>
      <c r="X375" s="103"/>
      <c r="AD375" s="92"/>
      <c r="AE375" s="92"/>
      <c r="CU375" s="88"/>
      <c r="CV375" s="88"/>
      <c r="CW375" s="88"/>
      <c r="CX375" s="88"/>
      <c r="CY375" s="88"/>
      <c r="CZ375" s="88"/>
      <c r="DA375" s="88"/>
      <c r="DB375" s="88"/>
      <c r="DC375" s="88"/>
      <c r="DD375" s="88"/>
      <c r="DE375" s="88"/>
      <c r="DF375" s="88"/>
      <c r="DG375" s="88"/>
      <c r="DH375" s="88"/>
      <c r="DI375" s="88"/>
      <c r="DJ375" s="88"/>
      <c r="DK375" s="88"/>
      <c r="DL375" s="88"/>
      <c r="DM375" s="88"/>
      <c r="DN375" s="88"/>
      <c r="DO375" s="88"/>
      <c r="DP375" s="88"/>
      <c r="DQ375" s="88"/>
      <c r="DR375" s="88"/>
      <c r="DS375" s="88"/>
      <c r="DT375" s="88"/>
    </row>
    <row r="376" spans="10:124" s="38" customFormat="1" x14ac:dyDescent="0.25">
      <c r="J376" s="68"/>
      <c r="V376" s="68"/>
      <c r="W376" s="103"/>
      <c r="X376" s="103"/>
      <c r="AD376" s="92"/>
      <c r="AE376" s="92"/>
      <c r="CU376" s="88"/>
      <c r="CV376" s="88"/>
      <c r="CW376" s="88"/>
      <c r="CX376" s="88"/>
      <c r="CY376" s="88"/>
      <c r="CZ376" s="88"/>
      <c r="DA376" s="88"/>
      <c r="DB376" s="88"/>
      <c r="DC376" s="88"/>
      <c r="DD376" s="88"/>
      <c r="DE376" s="88"/>
      <c r="DF376" s="88"/>
      <c r="DG376" s="88"/>
      <c r="DH376" s="88"/>
      <c r="DI376" s="88"/>
      <c r="DJ376" s="88"/>
      <c r="DK376" s="88"/>
      <c r="DL376" s="88"/>
      <c r="DM376" s="88"/>
      <c r="DN376" s="88"/>
      <c r="DO376" s="88"/>
      <c r="DP376" s="88"/>
      <c r="DQ376" s="88"/>
      <c r="DR376" s="88"/>
      <c r="DS376" s="88"/>
      <c r="DT376" s="88"/>
    </row>
    <row r="377" spans="10:124" s="38" customFormat="1" x14ac:dyDescent="0.25">
      <c r="J377" s="68"/>
      <c r="V377" s="68"/>
      <c r="W377" s="103"/>
      <c r="X377" s="103"/>
      <c r="AD377" s="92"/>
      <c r="AE377" s="92"/>
      <c r="CU377" s="88"/>
      <c r="CV377" s="88"/>
      <c r="CW377" s="88"/>
      <c r="CX377" s="88"/>
      <c r="CY377" s="88"/>
      <c r="CZ377" s="88"/>
      <c r="DA377" s="88"/>
      <c r="DB377" s="88"/>
      <c r="DC377" s="88"/>
      <c r="DD377" s="88"/>
      <c r="DE377" s="88"/>
      <c r="DF377" s="88"/>
      <c r="DG377" s="88"/>
      <c r="DH377" s="88"/>
      <c r="DI377" s="88"/>
      <c r="DJ377" s="88"/>
      <c r="DK377" s="88"/>
      <c r="DL377" s="88"/>
      <c r="DM377" s="88"/>
      <c r="DN377" s="88"/>
      <c r="DO377" s="88"/>
      <c r="DP377" s="88"/>
      <c r="DQ377" s="88"/>
      <c r="DR377" s="88"/>
      <c r="DS377" s="88"/>
      <c r="DT377" s="88"/>
    </row>
    <row r="378" spans="10:124" s="38" customFormat="1" x14ac:dyDescent="0.25">
      <c r="J378" s="68"/>
      <c r="V378" s="68"/>
      <c r="W378" s="103"/>
      <c r="X378" s="103"/>
      <c r="AD378" s="92"/>
      <c r="AE378" s="92"/>
      <c r="CU378" s="88"/>
      <c r="CV378" s="88"/>
      <c r="CW378" s="88"/>
      <c r="CX378" s="88"/>
      <c r="CY378" s="88"/>
      <c r="CZ378" s="88"/>
      <c r="DA378" s="88"/>
      <c r="DB378" s="88"/>
      <c r="DC378" s="88"/>
      <c r="DD378" s="88"/>
      <c r="DE378" s="88"/>
      <c r="DF378" s="88"/>
      <c r="DG378" s="88"/>
      <c r="DH378" s="88"/>
      <c r="DI378" s="88"/>
      <c r="DJ378" s="88"/>
      <c r="DK378" s="88"/>
      <c r="DL378" s="88"/>
      <c r="DM378" s="88"/>
      <c r="DN378" s="88"/>
      <c r="DO378" s="88"/>
      <c r="DP378" s="88"/>
      <c r="DQ378" s="88"/>
      <c r="DR378" s="88"/>
      <c r="DS378" s="88"/>
      <c r="DT378" s="88"/>
    </row>
    <row r="379" spans="10:124" s="38" customFormat="1" x14ac:dyDescent="0.25">
      <c r="J379" s="68"/>
      <c r="V379" s="68"/>
      <c r="W379" s="103"/>
      <c r="X379" s="103"/>
      <c r="AD379" s="92"/>
      <c r="AE379" s="92"/>
      <c r="CU379" s="88"/>
      <c r="CV379" s="88"/>
      <c r="CW379" s="88"/>
      <c r="CX379" s="88"/>
      <c r="CY379" s="88"/>
      <c r="CZ379" s="88"/>
      <c r="DA379" s="88"/>
      <c r="DB379" s="88"/>
      <c r="DC379" s="88"/>
      <c r="DD379" s="88"/>
      <c r="DE379" s="88"/>
      <c r="DF379" s="88"/>
      <c r="DG379" s="88"/>
      <c r="DH379" s="88"/>
      <c r="DI379" s="88"/>
      <c r="DJ379" s="88"/>
      <c r="DK379" s="88"/>
      <c r="DL379" s="88"/>
      <c r="DM379" s="88"/>
      <c r="DN379" s="88"/>
      <c r="DO379" s="88"/>
      <c r="DP379" s="88"/>
      <c r="DQ379" s="88"/>
      <c r="DR379" s="88"/>
      <c r="DS379" s="88"/>
      <c r="DT379" s="88"/>
    </row>
    <row r="380" spans="10:124" s="38" customFormat="1" x14ac:dyDescent="0.25">
      <c r="J380" s="68"/>
      <c r="V380" s="68"/>
      <c r="W380" s="103"/>
      <c r="X380" s="103"/>
      <c r="AD380" s="92"/>
      <c r="AE380" s="92"/>
      <c r="CU380" s="88"/>
      <c r="CV380" s="88"/>
      <c r="CW380" s="88"/>
      <c r="CX380" s="88"/>
      <c r="CY380" s="88"/>
      <c r="CZ380" s="88"/>
      <c r="DA380" s="88"/>
      <c r="DB380" s="88"/>
      <c r="DC380" s="88"/>
      <c r="DD380" s="88"/>
      <c r="DE380" s="88"/>
      <c r="DF380" s="88"/>
      <c r="DG380" s="88"/>
      <c r="DH380" s="88"/>
      <c r="DI380" s="88"/>
      <c r="DJ380" s="88"/>
      <c r="DK380" s="88"/>
      <c r="DL380" s="88"/>
      <c r="DM380" s="88"/>
      <c r="DN380" s="88"/>
      <c r="DO380" s="88"/>
      <c r="DP380" s="88"/>
      <c r="DQ380" s="88"/>
      <c r="DR380" s="88"/>
      <c r="DS380" s="88"/>
      <c r="DT380" s="88"/>
    </row>
    <row r="381" spans="10:124" s="38" customFormat="1" x14ac:dyDescent="0.25">
      <c r="J381" s="68"/>
      <c r="V381" s="68"/>
      <c r="W381" s="103"/>
      <c r="X381" s="103"/>
      <c r="AD381" s="92"/>
      <c r="AE381" s="92"/>
      <c r="CU381" s="88"/>
      <c r="CV381" s="88"/>
      <c r="CW381" s="88"/>
      <c r="CX381" s="88"/>
      <c r="CY381" s="88"/>
      <c r="CZ381" s="88"/>
      <c r="DA381" s="88"/>
      <c r="DB381" s="88"/>
      <c r="DC381" s="88"/>
      <c r="DD381" s="88"/>
      <c r="DE381" s="88"/>
      <c r="DF381" s="88"/>
      <c r="DG381" s="88"/>
      <c r="DH381" s="88"/>
      <c r="DI381" s="88"/>
      <c r="DJ381" s="88"/>
      <c r="DK381" s="88"/>
      <c r="DL381" s="88"/>
      <c r="DM381" s="88"/>
      <c r="DN381" s="88"/>
      <c r="DO381" s="88"/>
      <c r="DP381" s="88"/>
      <c r="DQ381" s="88"/>
      <c r="DR381" s="88"/>
      <c r="DS381" s="88"/>
      <c r="DT381" s="88"/>
    </row>
    <row r="382" spans="10:124" s="38" customFormat="1" x14ac:dyDescent="0.25">
      <c r="J382" s="68"/>
      <c r="V382" s="68"/>
      <c r="W382" s="103"/>
      <c r="X382" s="103"/>
      <c r="AD382" s="92"/>
      <c r="AE382" s="92"/>
      <c r="CU382" s="88"/>
      <c r="CV382" s="88"/>
      <c r="CW382" s="88"/>
      <c r="CX382" s="88"/>
      <c r="CY382" s="88"/>
      <c r="CZ382" s="88"/>
      <c r="DA382" s="88"/>
      <c r="DB382" s="88"/>
      <c r="DC382" s="88"/>
      <c r="DD382" s="88"/>
      <c r="DE382" s="88"/>
      <c r="DF382" s="88"/>
      <c r="DG382" s="88"/>
      <c r="DH382" s="88"/>
      <c r="DI382" s="88"/>
      <c r="DJ382" s="88"/>
      <c r="DK382" s="88"/>
      <c r="DL382" s="88"/>
      <c r="DM382" s="88"/>
      <c r="DN382" s="88"/>
      <c r="DO382" s="88"/>
      <c r="DP382" s="88"/>
      <c r="DQ382" s="88"/>
      <c r="DR382" s="88"/>
      <c r="DS382" s="88"/>
      <c r="DT382" s="88"/>
    </row>
    <row r="383" spans="10:124" s="38" customFormat="1" x14ac:dyDescent="0.25">
      <c r="J383" s="68"/>
      <c r="V383" s="68"/>
      <c r="W383" s="103"/>
      <c r="X383" s="103"/>
      <c r="AD383" s="92"/>
      <c r="AE383" s="92"/>
      <c r="CU383" s="88"/>
      <c r="CV383" s="88"/>
      <c r="CW383" s="88"/>
      <c r="CX383" s="88"/>
      <c r="CY383" s="88"/>
      <c r="CZ383" s="88"/>
      <c r="DA383" s="88"/>
      <c r="DB383" s="88"/>
      <c r="DC383" s="88"/>
      <c r="DD383" s="88"/>
      <c r="DE383" s="88"/>
      <c r="DF383" s="88"/>
      <c r="DG383" s="88"/>
      <c r="DH383" s="88"/>
      <c r="DI383" s="88"/>
      <c r="DJ383" s="88"/>
      <c r="DK383" s="88"/>
      <c r="DL383" s="88"/>
      <c r="DM383" s="88"/>
      <c r="DN383" s="88"/>
      <c r="DO383" s="88"/>
      <c r="DP383" s="88"/>
      <c r="DQ383" s="88"/>
      <c r="DR383" s="88"/>
      <c r="DS383" s="88"/>
      <c r="DT383" s="88"/>
    </row>
    <row r="384" spans="10:124" s="38" customFormat="1" x14ac:dyDescent="0.25">
      <c r="J384" s="68"/>
      <c r="V384" s="68"/>
      <c r="W384" s="103"/>
      <c r="X384" s="103"/>
      <c r="AD384" s="92"/>
      <c r="AE384" s="92"/>
      <c r="CU384" s="88"/>
      <c r="CV384" s="88"/>
      <c r="CW384" s="88"/>
      <c r="CX384" s="88"/>
      <c r="CY384" s="88"/>
      <c r="CZ384" s="88"/>
      <c r="DA384" s="88"/>
      <c r="DB384" s="88"/>
      <c r="DC384" s="88"/>
      <c r="DD384" s="88"/>
      <c r="DE384" s="88"/>
      <c r="DF384" s="88"/>
      <c r="DG384" s="88"/>
      <c r="DH384" s="88"/>
      <c r="DI384" s="88"/>
      <c r="DJ384" s="88"/>
      <c r="DK384" s="88"/>
      <c r="DL384" s="88"/>
      <c r="DM384" s="88"/>
      <c r="DN384" s="88"/>
      <c r="DO384" s="88"/>
      <c r="DP384" s="88"/>
      <c r="DQ384" s="88"/>
      <c r="DR384" s="88"/>
      <c r="DS384" s="88"/>
      <c r="DT384" s="88"/>
    </row>
    <row r="385" spans="10:124" s="38" customFormat="1" x14ac:dyDescent="0.25">
      <c r="J385" s="68"/>
      <c r="V385" s="68"/>
      <c r="W385" s="103"/>
      <c r="X385" s="103"/>
      <c r="AD385" s="92"/>
      <c r="AE385" s="92"/>
      <c r="CU385" s="88"/>
      <c r="CV385" s="88"/>
      <c r="CW385" s="88"/>
      <c r="CX385" s="88"/>
      <c r="CY385" s="88"/>
      <c r="CZ385" s="88"/>
      <c r="DA385" s="88"/>
      <c r="DB385" s="88"/>
      <c r="DC385" s="88"/>
      <c r="DD385" s="88"/>
      <c r="DE385" s="88"/>
      <c r="DF385" s="88"/>
      <c r="DG385" s="88"/>
      <c r="DH385" s="88"/>
      <c r="DI385" s="88"/>
      <c r="DJ385" s="88"/>
      <c r="DK385" s="88"/>
      <c r="DL385" s="88"/>
      <c r="DM385" s="88"/>
      <c r="DN385" s="88"/>
      <c r="DO385" s="88"/>
      <c r="DP385" s="88"/>
      <c r="DQ385" s="88"/>
      <c r="DR385" s="88"/>
      <c r="DS385" s="88"/>
      <c r="DT385" s="88"/>
    </row>
    <row r="386" spans="10:124" s="38" customFormat="1" x14ac:dyDescent="0.25">
      <c r="J386" s="68"/>
      <c r="V386" s="68"/>
      <c r="W386" s="103"/>
      <c r="X386" s="103"/>
      <c r="AD386" s="92"/>
      <c r="AE386" s="92"/>
      <c r="CU386" s="88"/>
      <c r="CV386" s="88"/>
      <c r="CW386" s="88"/>
      <c r="CX386" s="88"/>
      <c r="CY386" s="88"/>
      <c r="CZ386" s="88"/>
      <c r="DA386" s="88"/>
      <c r="DB386" s="88"/>
      <c r="DC386" s="88"/>
      <c r="DD386" s="88"/>
      <c r="DE386" s="88"/>
      <c r="DF386" s="88"/>
      <c r="DG386" s="88"/>
      <c r="DH386" s="88"/>
      <c r="DI386" s="88"/>
      <c r="DJ386" s="88"/>
      <c r="DK386" s="88"/>
      <c r="DL386" s="88"/>
      <c r="DM386" s="88"/>
      <c r="DN386" s="88"/>
      <c r="DO386" s="88"/>
      <c r="DP386" s="88"/>
      <c r="DQ386" s="88"/>
      <c r="DR386" s="88"/>
      <c r="DS386" s="88"/>
      <c r="DT386" s="88"/>
    </row>
    <row r="387" spans="10:124" s="38" customFormat="1" x14ac:dyDescent="0.25">
      <c r="J387" s="68"/>
      <c r="V387" s="68"/>
      <c r="W387" s="103"/>
      <c r="X387" s="103"/>
      <c r="AD387" s="92"/>
      <c r="AE387" s="92"/>
      <c r="CU387" s="88"/>
      <c r="CV387" s="88"/>
      <c r="CW387" s="88"/>
      <c r="CX387" s="88"/>
      <c r="CY387" s="88"/>
      <c r="CZ387" s="88"/>
      <c r="DA387" s="88"/>
      <c r="DB387" s="88"/>
      <c r="DC387" s="88"/>
      <c r="DD387" s="88"/>
      <c r="DE387" s="88"/>
      <c r="DF387" s="88"/>
      <c r="DG387" s="88"/>
      <c r="DH387" s="88"/>
      <c r="DI387" s="88"/>
      <c r="DJ387" s="88"/>
      <c r="DK387" s="88"/>
      <c r="DL387" s="88"/>
      <c r="DM387" s="88"/>
      <c r="DN387" s="88"/>
      <c r="DO387" s="88"/>
      <c r="DP387" s="88"/>
      <c r="DQ387" s="88"/>
      <c r="DR387" s="88"/>
      <c r="DS387" s="88"/>
      <c r="DT387" s="88"/>
    </row>
    <row r="388" spans="10:124" s="38" customFormat="1" x14ac:dyDescent="0.25">
      <c r="J388" s="68"/>
      <c r="V388" s="68"/>
      <c r="W388" s="103"/>
      <c r="X388" s="103"/>
      <c r="AD388" s="92"/>
      <c r="AE388" s="92"/>
      <c r="CU388" s="88"/>
      <c r="CV388" s="88"/>
      <c r="CW388" s="88"/>
      <c r="CX388" s="88"/>
      <c r="CY388" s="88"/>
      <c r="CZ388" s="88"/>
      <c r="DA388" s="88"/>
      <c r="DB388" s="88"/>
      <c r="DC388" s="88"/>
      <c r="DD388" s="88"/>
      <c r="DE388" s="88"/>
      <c r="DF388" s="88"/>
      <c r="DG388" s="88"/>
      <c r="DH388" s="88"/>
      <c r="DI388" s="88"/>
      <c r="DJ388" s="88"/>
      <c r="DK388" s="88"/>
      <c r="DL388" s="88"/>
      <c r="DM388" s="88"/>
      <c r="DN388" s="88"/>
      <c r="DO388" s="88"/>
      <c r="DP388" s="88"/>
      <c r="DQ388" s="88"/>
      <c r="DR388" s="88"/>
      <c r="DS388" s="88"/>
      <c r="DT388" s="88"/>
    </row>
    <row r="389" spans="10:124" s="38" customFormat="1" x14ac:dyDescent="0.25">
      <c r="J389" s="68"/>
      <c r="V389" s="68"/>
      <c r="W389" s="103"/>
      <c r="X389" s="103"/>
      <c r="AD389" s="92"/>
      <c r="AE389" s="92"/>
      <c r="CU389" s="88"/>
      <c r="CV389" s="88"/>
      <c r="CW389" s="88"/>
      <c r="CX389" s="88"/>
      <c r="CY389" s="88"/>
      <c r="CZ389" s="88"/>
      <c r="DA389" s="88"/>
      <c r="DB389" s="88"/>
      <c r="DC389" s="88"/>
      <c r="DD389" s="88"/>
      <c r="DE389" s="88"/>
      <c r="DF389" s="88"/>
      <c r="DG389" s="88"/>
      <c r="DH389" s="88"/>
      <c r="DI389" s="88"/>
      <c r="DJ389" s="88"/>
      <c r="DK389" s="88"/>
      <c r="DL389" s="88"/>
      <c r="DM389" s="88"/>
      <c r="DN389" s="88"/>
      <c r="DO389" s="88"/>
      <c r="DP389" s="88"/>
      <c r="DQ389" s="88"/>
      <c r="DR389" s="88"/>
      <c r="DS389" s="88"/>
      <c r="DT389" s="88"/>
    </row>
    <row r="390" spans="10:124" s="38" customFormat="1" x14ac:dyDescent="0.25">
      <c r="J390" s="68"/>
      <c r="V390" s="68"/>
      <c r="W390" s="103"/>
      <c r="X390" s="103"/>
      <c r="AD390" s="92"/>
      <c r="AE390" s="92"/>
      <c r="CU390" s="88"/>
      <c r="CV390" s="88"/>
      <c r="CW390" s="88"/>
      <c r="CX390" s="88"/>
      <c r="CY390" s="88"/>
      <c r="CZ390" s="88"/>
      <c r="DA390" s="88"/>
      <c r="DB390" s="88"/>
      <c r="DC390" s="88"/>
      <c r="DD390" s="88"/>
      <c r="DE390" s="88"/>
      <c r="DF390" s="88"/>
      <c r="DG390" s="88"/>
      <c r="DH390" s="88"/>
      <c r="DI390" s="88"/>
      <c r="DJ390" s="88"/>
      <c r="DK390" s="88"/>
      <c r="DL390" s="88"/>
      <c r="DM390" s="88"/>
      <c r="DN390" s="88"/>
      <c r="DO390" s="88"/>
      <c r="DP390" s="88"/>
      <c r="DQ390" s="88"/>
      <c r="DR390" s="88"/>
      <c r="DS390" s="88"/>
      <c r="DT390" s="88"/>
    </row>
    <row r="391" spans="10:124" s="38" customFormat="1" x14ac:dyDescent="0.25">
      <c r="J391" s="68"/>
      <c r="V391" s="68"/>
      <c r="W391" s="103"/>
      <c r="X391" s="103"/>
      <c r="AD391" s="92"/>
      <c r="AE391" s="92"/>
      <c r="CU391" s="88"/>
      <c r="CV391" s="88"/>
      <c r="CW391" s="88"/>
      <c r="CX391" s="88"/>
      <c r="CY391" s="88"/>
      <c r="CZ391" s="88"/>
      <c r="DA391" s="88"/>
      <c r="DB391" s="88"/>
      <c r="DC391" s="88"/>
      <c r="DD391" s="88"/>
      <c r="DE391" s="88"/>
      <c r="DF391" s="88"/>
      <c r="DG391" s="88"/>
      <c r="DH391" s="88"/>
      <c r="DI391" s="88"/>
      <c r="DJ391" s="88"/>
      <c r="DK391" s="88"/>
      <c r="DL391" s="88"/>
      <c r="DM391" s="88"/>
      <c r="DN391" s="88"/>
      <c r="DO391" s="88"/>
      <c r="DP391" s="88"/>
      <c r="DQ391" s="88"/>
      <c r="DR391" s="88"/>
      <c r="DS391" s="88"/>
      <c r="DT391" s="88"/>
    </row>
    <row r="392" spans="10:124" s="38" customFormat="1" x14ac:dyDescent="0.25">
      <c r="J392" s="68"/>
      <c r="V392" s="68"/>
      <c r="W392" s="103"/>
      <c r="X392" s="103"/>
      <c r="AD392" s="92"/>
      <c r="AE392" s="92"/>
      <c r="CU392" s="88"/>
      <c r="CV392" s="88"/>
      <c r="CW392" s="88"/>
      <c r="CX392" s="88"/>
      <c r="CY392" s="88"/>
      <c r="CZ392" s="88"/>
      <c r="DA392" s="88"/>
      <c r="DB392" s="88"/>
      <c r="DC392" s="88"/>
      <c r="DD392" s="88"/>
      <c r="DE392" s="88"/>
      <c r="DF392" s="88"/>
      <c r="DG392" s="88"/>
      <c r="DH392" s="88"/>
      <c r="DI392" s="88"/>
      <c r="DJ392" s="88"/>
      <c r="DK392" s="88"/>
      <c r="DL392" s="88"/>
      <c r="DM392" s="88"/>
      <c r="DN392" s="88"/>
      <c r="DO392" s="88"/>
      <c r="DP392" s="88"/>
      <c r="DQ392" s="88"/>
      <c r="DR392" s="88"/>
      <c r="DS392" s="88"/>
      <c r="DT392" s="88"/>
    </row>
    <row r="393" spans="10:124" s="38" customFormat="1" x14ac:dyDescent="0.25">
      <c r="J393" s="68"/>
      <c r="V393" s="68"/>
      <c r="W393" s="103"/>
      <c r="X393" s="103"/>
      <c r="AD393" s="92"/>
      <c r="AE393" s="92"/>
      <c r="CU393" s="88"/>
      <c r="CV393" s="88"/>
      <c r="CW393" s="88"/>
      <c r="CX393" s="88"/>
      <c r="CY393" s="88"/>
      <c r="CZ393" s="88"/>
      <c r="DA393" s="88"/>
      <c r="DB393" s="88"/>
      <c r="DC393" s="88"/>
      <c r="DD393" s="88"/>
      <c r="DE393" s="88"/>
      <c r="DF393" s="88"/>
      <c r="DG393" s="88"/>
      <c r="DH393" s="88"/>
      <c r="DI393" s="88"/>
      <c r="DJ393" s="88"/>
      <c r="DK393" s="88"/>
      <c r="DL393" s="88"/>
      <c r="DM393" s="88"/>
      <c r="DN393" s="88"/>
      <c r="DO393" s="88"/>
      <c r="DP393" s="88"/>
      <c r="DQ393" s="88"/>
      <c r="DR393" s="88"/>
      <c r="DS393" s="88"/>
      <c r="DT393" s="88"/>
    </row>
    <row r="394" spans="10:124" s="38" customFormat="1" x14ac:dyDescent="0.25">
      <c r="J394" s="68"/>
      <c r="V394" s="68"/>
      <c r="W394" s="103"/>
      <c r="X394" s="103"/>
      <c r="AD394" s="92"/>
      <c r="AE394" s="92"/>
      <c r="CU394" s="88"/>
      <c r="CV394" s="88"/>
      <c r="CW394" s="88"/>
      <c r="CX394" s="88"/>
      <c r="CY394" s="88"/>
      <c r="CZ394" s="88"/>
      <c r="DA394" s="88"/>
      <c r="DB394" s="88"/>
      <c r="DC394" s="88"/>
      <c r="DD394" s="88"/>
      <c r="DE394" s="88"/>
      <c r="DF394" s="88"/>
      <c r="DG394" s="88"/>
      <c r="DH394" s="88"/>
      <c r="DI394" s="88"/>
      <c r="DJ394" s="88"/>
      <c r="DK394" s="88"/>
      <c r="DL394" s="88"/>
      <c r="DM394" s="88"/>
      <c r="DN394" s="88"/>
      <c r="DO394" s="88"/>
      <c r="DP394" s="88"/>
      <c r="DQ394" s="88"/>
      <c r="DR394" s="88"/>
      <c r="DS394" s="88"/>
      <c r="DT394" s="88"/>
    </row>
    <row r="395" spans="10:124" s="38" customFormat="1" x14ac:dyDescent="0.25">
      <c r="J395" s="68"/>
      <c r="V395" s="68"/>
      <c r="W395" s="103"/>
      <c r="X395" s="103"/>
      <c r="AD395" s="92"/>
      <c r="AE395" s="92"/>
      <c r="CU395" s="88"/>
      <c r="CV395" s="88"/>
      <c r="CW395" s="88"/>
      <c r="CX395" s="88"/>
      <c r="CY395" s="88"/>
      <c r="CZ395" s="88"/>
      <c r="DA395" s="88"/>
      <c r="DB395" s="88"/>
      <c r="DC395" s="88"/>
      <c r="DD395" s="88"/>
      <c r="DE395" s="88"/>
      <c r="DF395" s="88"/>
      <c r="DG395" s="88"/>
      <c r="DH395" s="88"/>
      <c r="DI395" s="88"/>
      <c r="DJ395" s="88"/>
      <c r="DK395" s="88"/>
      <c r="DL395" s="88"/>
      <c r="DM395" s="88"/>
      <c r="DN395" s="88"/>
      <c r="DO395" s="88"/>
      <c r="DP395" s="88"/>
      <c r="DQ395" s="88"/>
      <c r="DR395" s="88"/>
      <c r="DS395" s="88"/>
      <c r="DT395" s="88"/>
    </row>
    <row r="396" spans="10:124" s="38" customFormat="1" x14ac:dyDescent="0.25">
      <c r="J396" s="68"/>
      <c r="V396" s="68"/>
      <c r="W396" s="103"/>
      <c r="X396" s="103"/>
      <c r="AD396" s="92"/>
      <c r="AE396" s="92"/>
      <c r="CU396" s="88"/>
      <c r="CV396" s="88"/>
      <c r="CW396" s="88"/>
      <c r="CX396" s="88"/>
      <c r="CY396" s="88"/>
      <c r="CZ396" s="88"/>
      <c r="DA396" s="88"/>
      <c r="DB396" s="88"/>
      <c r="DC396" s="88"/>
      <c r="DD396" s="88"/>
      <c r="DE396" s="88"/>
      <c r="DF396" s="88"/>
      <c r="DG396" s="88"/>
      <c r="DH396" s="88"/>
      <c r="DI396" s="88"/>
      <c r="DJ396" s="88"/>
      <c r="DK396" s="88"/>
      <c r="DL396" s="88"/>
      <c r="DM396" s="88"/>
      <c r="DN396" s="88"/>
      <c r="DO396" s="88"/>
      <c r="DP396" s="88"/>
      <c r="DQ396" s="88"/>
      <c r="DR396" s="88"/>
      <c r="DS396" s="88"/>
      <c r="DT396" s="88"/>
    </row>
    <row r="397" spans="10:124" s="38" customFormat="1" x14ac:dyDescent="0.25">
      <c r="J397" s="68"/>
      <c r="V397" s="68"/>
      <c r="W397" s="103"/>
      <c r="X397" s="103"/>
      <c r="AD397" s="92"/>
      <c r="AE397" s="92"/>
      <c r="CU397" s="88"/>
      <c r="CV397" s="88"/>
      <c r="CW397" s="88"/>
      <c r="CX397" s="88"/>
      <c r="CY397" s="88"/>
      <c r="CZ397" s="88"/>
      <c r="DA397" s="88"/>
      <c r="DB397" s="88"/>
      <c r="DC397" s="88"/>
      <c r="DD397" s="88"/>
      <c r="DE397" s="88"/>
      <c r="DF397" s="88"/>
      <c r="DG397" s="88"/>
      <c r="DH397" s="88"/>
      <c r="DI397" s="88"/>
      <c r="DJ397" s="88"/>
      <c r="DK397" s="88"/>
      <c r="DL397" s="88"/>
      <c r="DM397" s="88"/>
      <c r="DN397" s="88"/>
      <c r="DO397" s="88"/>
      <c r="DP397" s="88"/>
      <c r="DQ397" s="88"/>
      <c r="DR397" s="88"/>
      <c r="DS397" s="88"/>
      <c r="DT397" s="88"/>
    </row>
    <row r="398" spans="10:124" s="38" customFormat="1" x14ac:dyDescent="0.25">
      <c r="J398" s="68"/>
      <c r="V398" s="68"/>
      <c r="W398" s="103"/>
      <c r="X398" s="103"/>
      <c r="AD398" s="92"/>
      <c r="AE398" s="92"/>
      <c r="CU398" s="88"/>
      <c r="CV398" s="88"/>
      <c r="CW398" s="88"/>
      <c r="CX398" s="88"/>
      <c r="CY398" s="88"/>
      <c r="CZ398" s="88"/>
      <c r="DA398" s="88"/>
      <c r="DB398" s="88"/>
      <c r="DC398" s="88"/>
      <c r="DD398" s="88"/>
      <c r="DE398" s="88"/>
      <c r="DF398" s="88"/>
      <c r="DG398" s="88"/>
      <c r="DH398" s="88"/>
      <c r="DI398" s="88"/>
      <c r="DJ398" s="88"/>
      <c r="DK398" s="88"/>
      <c r="DL398" s="88"/>
      <c r="DM398" s="88"/>
      <c r="DN398" s="88"/>
      <c r="DO398" s="88"/>
      <c r="DP398" s="88"/>
      <c r="DQ398" s="88"/>
      <c r="DR398" s="88"/>
      <c r="DS398" s="88"/>
      <c r="DT398" s="88"/>
    </row>
    <row r="399" spans="10:124" s="38" customFormat="1" x14ac:dyDescent="0.25">
      <c r="J399" s="68"/>
      <c r="V399" s="68"/>
      <c r="W399" s="103"/>
      <c r="X399" s="103"/>
      <c r="AD399" s="92"/>
      <c r="AE399" s="92"/>
      <c r="CU399" s="88"/>
      <c r="CV399" s="88"/>
      <c r="CW399" s="88"/>
      <c r="CX399" s="88"/>
      <c r="CY399" s="88"/>
      <c r="CZ399" s="88"/>
      <c r="DA399" s="88"/>
      <c r="DB399" s="88"/>
      <c r="DC399" s="88"/>
      <c r="DD399" s="88"/>
      <c r="DE399" s="88"/>
      <c r="DF399" s="88"/>
      <c r="DG399" s="88"/>
      <c r="DH399" s="88"/>
      <c r="DI399" s="88"/>
      <c r="DJ399" s="88"/>
      <c r="DK399" s="88"/>
      <c r="DL399" s="88"/>
      <c r="DM399" s="88"/>
      <c r="DN399" s="88"/>
      <c r="DO399" s="88"/>
      <c r="DP399" s="88"/>
      <c r="DQ399" s="88"/>
      <c r="DR399" s="88"/>
      <c r="DS399" s="88"/>
      <c r="DT399" s="88"/>
    </row>
    <row r="400" spans="10:124" s="38" customFormat="1" x14ac:dyDescent="0.25">
      <c r="J400" s="68"/>
      <c r="V400" s="68"/>
      <c r="W400" s="103"/>
      <c r="X400" s="103"/>
      <c r="AD400" s="92"/>
      <c r="AE400" s="92"/>
      <c r="CU400" s="88"/>
      <c r="CV400" s="88"/>
      <c r="CW400" s="88"/>
      <c r="CX400" s="88"/>
      <c r="CY400" s="88"/>
      <c r="CZ400" s="88"/>
      <c r="DA400" s="88"/>
      <c r="DB400" s="88"/>
      <c r="DC400" s="88"/>
      <c r="DD400" s="88"/>
      <c r="DE400" s="88"/>
      <c r="DF400" s="88"/>
      <c r="DG400" s="88"/>
      <c r="DH400" s="88"/>
      <c r="DI400" s="88"/>
      <c r="DJ400" s="88"/>
      <c r="DK400" s="88"/>
      <c r="DL400" s="88"/>
      <c r="DM400" s="88"/>
      <c r="DN400" s="88"/>
      <c r="DO400" s="88"/>
      <c r="DP400" s="88"/>
      <c r="DQ400" s="88"/>
      <c r="DR400" s="88"/>
      <c r="DS400" s="88"/>
      <c r="DT400" s="88"/>
    </row>
    <row r="401" spans="10:124" s="38" customFormat="1" x14ac:dyDescent="0.25">
      <c r="J401" s="68"/>
      <c r="V401" s="68"/>
      <c r="W401" s="103"/>
      <c r="X401" s="103"/>
      <c r="AD401" s="92"/>
      <c r="AE401" s="92"/>
      <c r="CU401" s="88"/>
      <c r="CV401" s="88"/>
      <c r="CW401" s="88"/>
      <c r="CX401" s="88"/>
      <c r="CY401" s="88"/>
      <c r="CZ401" s="88"/>
      <c r="DA401" s="88"/>
      <c r="DB401" s="88"/>
      <c r="DC401" s="88"/>
      <c r="DD401" s="88"/>
      <c r="DE401" s="88"/>
      <c r="DF401" s="88"/>
      <c r="DG401" s="88"/>
      <c r="DH401" s="88"/>
      <c r="DI401" s="88"/>
      <c r="DJ401" s="88"/>
      <c r="DK401" s="88"/>
      <c r="DL401" s="88"/>
      <c r="DM401" s="88"/>
      <c r="DN401" s="88"/>
      <c r="DO401" s="88"/>
      <c r="DP401" s="88"/>
      <c r="DQ401" s="88"/>
      <c r="DR401" s="88"/>
      <c r="DS401" s="88"/>
      <c r="DT401" s="88"/>
    </row>
    <row r="402" spans="10:124" s="38" customFormat="1" x14ac:dyDescent="0.25">
      <c r="J402" s="68"/>
      <c r="V402" s="68"/>
      <c r="W402" s="103"/>
      <c r="X402" s="103"/>
      <c r="AD402" s="92"/>
      <c r="AE402" s="92"/>
      <c r="CU402" s="88"/>
      <c r="CV402" s="88"/>
      <c r="CW402" s="88"/>
      <c r="CX402" s="88"/>
      <c r="CY402" s="88"/>
      <c r="CZ402" s="88"/>
      <c r="DA402" s="88"/>
      <c r="DB402" s="88"/>
      <c r="DC402" s="88"/>
      <c r="DD402" s="88"/>
      <c r="DE402" s="88"/>
      <c r="DF402" s="88"/>
      <c r="DG402" s="88"/>
      <c r="DH402" s="88"/>
      <c r="DI402" s="88"/>
      <c r="DJ402" s="88"/>
      <c r="DK402" s="88"/>
      <c r="DL402" s="88"/>
      <c r="DM402" s="88"/>
      <c r="DN402" s="88"/>
      <c r="DO402" s="88"/>
      <c r="DP402" s="88"/>
      <c r="DQ402" s="88"/>
      <c r="DR402" s="88"/>
      <c r="DS402" s="88"/>
      <c r="DT402" s="88"/>
    </row>
    <row r="403" spans="10:124" s="38" customFormat="1" x14ac:dyDescent="0.25">
      <c r="J403" s="68"/>
      <c r="V403" s="68"/>
      <c r="W403" s="103"/>
      <c r="X403" s="103"/>
      <c r="AD403" s="92"/>
      <c r="AE403" s="92"/>
      <c r="CU403" s="88"/>
      <c r="CV403" s="88"/>
      <c r="CW403" s="88"/>
      <c r="CX403" s="88"/>
      <c r="CY403" s="88"/>
      <c r="CZ403" s="88"/>
      <c r="DA403" s="88"/>
      <c r="DB403" s="88"/>
      <c r="DC403" s="88"/>
      <c r="DD403" s="88"/>
      <c r="DE403" s="88"/>
      <c r="DF403" s="88"/>
      <c r="DG403" s="88"/>
      <c r="DH403" s="88"/>
      <c r="DI403" s="88"/>
      <c r="DJ403" s="88"/>
      <c r="DK403" s="88"/>
      <c r="DL403" s="88"/>
      <c r="DM403" s="88"/>
      <c r="DN403" s="88"/>
      <c r="DO403" s="88"/>
      <c r="DP403" s="88"/>
      <c r="DQ403" s="88"/>
      <c r="DR403" s="88"/>
      <c r="DS403" s="88"/>
      <c r="DT403" s="88"/>
    </row>
    <row r="404" spans="10:124" s="38" customFormat="1" x14ac:dyDescent="0.25">
      <c r="J404" s="68"/>
      <c r="V404" s="68"/>
      <c r="W404" s="103"/>
      <c r="X404" s="103"/>
      <c r="AD404" s="92"/>
      <c r="AE404" s="92"/>
      <c r="CU404" s="88"/>
      <c r="CV404" s="88"/>
      <c r="CW404" s="88"/>
      <c r="CX404" s="88"/>
      <c r="CY404" s="88"/>
      <c r="CZ404" s="88"/>
      <c r="DA404" s="88"/>
      <c r="DB404" s="88"/>
      <c r="DC404" s="88"/>
      <c r="DD404" s="88"/>
      <c r="DE404" s="88"/>
      <c r="DF404" s="88"/>
      <c r="DG404" s="88"/>
      <c r="DH404" s="88"/>
      <c r="DI404" s="88"/>
      <c r="DJ404" s="88"/>
      <c r="DK404" s="88"/>
      <c r="DL404" s="88"/>
      <c r="DM404" s="88"/>
      <c r="DN404" s="88"/>
      <c r="DO404" s="88"/>
      <c r="DP404" s="88"/>
      <c r="DQ404" s="88"/>
      <c r="DR404" s="88"/>
      <c r="DS404" s="88"/>
      <c r="DT404" s="88"/>
    </row>
    <row r="405" spans="10:124" s="38" customFormat="1" x14ac:dyDescent="0.25">
      <c r="J405" s="68"/>
      <c r="V405" s="68"/>
      <c r="W405" s="103"/>
      <c r="X405" s="103"/>
      <c r="AD405" s="92"/>
      <c r="AE405" s="92"/>
      <c r="CU405" s="88"/>
      <c r="CV405" s="88"/>
      <c r="CW405" s="88"/>
      <c r="CX405" s="88"/>
      <c r="CY405" s="88"/>
      <c r="CZ405" s="88"/>
      <c r="DA405" s="88"/>
      <c r="DB405" s="88"/>
      <c r="DC405" s="88"/>
      <c r="DD405" s="88"/>
      <c r="DE405" s="88"/>
      <c r="DF405" s="88"/>
      <c r="DG405" s="88"/>
      <c r="DH405" s="88"/>
      <c r="DI405" s="88"/>
      <c r="DJ405" s="88"/>
      <c r="DK405" s="88"/>
      <c r="DL405" s="88"/>
      <c r="DM405" s="88"/>
      <c r="DN405" s="88"/>
      <c r="DO405" s="88"/>
      <c r="DP405" s="88"/>
      <c r="DQ405" s="88"/>
      <c r="DR405" s="88"/>
      <c r="DS405" s="88"/>
      <c r="DT405" s="88"/>
    </row>
    <row r="406" spans="10:124" s="38" customFormat="1" x14ac:dyDescent="0.25">
      <c r="J406" s="68"/>
      <c r="V406" s="68"/>
      <c r="W406" s="103"/>
      <c r="X406" s="103"/>
      <c r="AD406" s="92"/>
      <c r="AE406" s="92"/>
      <c r="CU406" s="88"/>
      <c r="CV406" s="88"/>
      <c r="CW406" s="88"/>
      <c r="CX406" s="88"/>
      <c r="CY406" s="88"/>
      <c r="CZ406" s="88"/>
      <c r="DA406" s="88"/>
      <c r="DB406" s="88"/>
      <c r="DC406" s="88"/>
      <c r="DD406" s="88"/>
      <c r="DE406" s="88"/>
      <c r="DF406" s="88"/>
      <c r="DG406" s="88"/>
      <c r="DH406" s="88"/>
      <c r="DI406" s="88"/>
      <c r="DJ406" s="88"/>
      <c r="DK406" s="88"/>
      <c r="DL406" s="88"/>
      <c r="DM406" s="88"/>
      <c r="DN406" s="88"/>
      <c r="DO406" s="88"/>
      <c r="DP406" s="88"/>
      <c r="DQ406" s="88"/>
      <c r="DR406" s="88"/>
      <c r="DS406" s="88"/>
      <c r="DT406" s="88"/>
    </row>
    <row r="407" spans="10:124" s="38" customFormat="1" x14ac:dyDescent="0.25">
      <c r="J407" s="68"/>
      <c r="V407" s="68"/>
      <c r="W407" s="103"/>
      <c r="X407" s="103"/>
      <c r="AD407" s="92"/>
      <c r="AE407" s="92"/>
      <c r="CU407" s="88"/>
      <c r="CV407" s="88"/>
      <c r="CW407" s="88"/>
      <c r="CX407" s="88"/>
      <c r="CY407" s="88"/>
      <c r="CZ407" s="88"/>
      <c r="DA407" s="88"/>
      <c r="DB407" s="88"/>
      <c r="DC407" s="88"/>
      <c r="DD407" s="88"/>
      <c r="DE407" s="88"/>
      <c r="DF407" s="88"/>
      <c r="DG407" s="88"/>
      <c r="DH407" s="88"/>
      <c r="DI407" s="88"/>
      <c r="DJ407" s="88"/>
      <c r="DK407" s="88"/>
      <c r="DL407" s="88"/>
      <c r="DM407" s="88"/>
      <c r="DN407" s="88"/>
      <c r="DO407" s="88"/>
      <c r="DP407" s="88"/>
      <c r="DQ407" s="88"/>
      <c r="DR407" s="88"/>
      <c r="DS407" s="88"/>
      <c r="DT407" s="88"/>
    </row>
    <row r="408" spans="10:124" s="38" customFormat="1" x14ac:dyDescent="0.25">
      <c r="J408" s="68"/>
      <c r="V408" s="68"/>
      <c r="W408" s="103"/>
      <c r="X408" s="103"/>
      <c r="AD408" s="92"/>
      <c r="AE408" s="92"/>
      <c r="CU408" s="88"/>
      <c r="CV408" s="88"/>
      <c r="CW408" s="88"/>
      <c r="CX408" s="88"/>
      <c r="CY408" s="88"/>
      <c r="CZ408" s="88"/>
      <c r="DA408" s="88"/>
      <c r="DB408" s="88"/>
      <c r="DC408" s="88"/>
      <c r="DD408" s="88"/>
      <c r="DE408" s="88"/>
      <c r="DF408" s="88"/>
      <c r="DG408" s="88"/>
      <c r="DH408" s="88"/>
      <c r="DI408" s="88"/>
      <c r="DJ408" s="88"/>
      <c r="DK408" s="88"/>
      <c r="DL408" s="88"/>
      <c r="DM408" s="88"/>
      <c r="DN408" s="88"/>
      <c r="DO408" s="88"/>
      <c r="DP408" s="88"/>
      <c r="DQ408" s="88"/>
      <c r="DR408" s="88"/>
      <c r="DS408" s="88"/>
      <c r="DT408" s="88"/>
    </row>
    <row r="409" spans="10:124" s="38" customFormat="1" x14ac:dyDescent="0.25">
      <c r="J409" s="68"/>
      <c r="V409" s="68"/>
      <c r="W409" s="103"/>
      <c r="X409" s="103"/>
      <c r="AD409" s="92"/>
      <c r="AE409" s="92"/>
      <c r="CU409" s="88"/>
      <c r="CV409" s="88"/>
      <c r="CW409" s="88"/>
      <c r="CX409" s="88"/>
      <c r="CY409" s="88"/>
      <c r="CZ409" s="88"/>
      <c r="DA409" s="88"/>
      <c r="DB409" s="88"/>
      <c r="DC409" s="88"/>
      <c r="DD409" s="88"/>
      <c r="DE409" s="88"/>
      <c r="DF409" s="88"/>
      <c r="DG409" s="88"/>
      <c r="DH409" s="88"/>
      <c r="DI409" s="88"/>
      <c r="DJ409" s="88"/>
      <c r="DK409" s="88"/>
      <c r="DL409" s="88"/>
      <c r="DM409" s="88"/>
      <c r="DN409" s="88"/>
      <c r="DO409" s="88"/>
      <c r="DP409" s="88"/>
      <c r="DQ409" s="88"/>
      <c r="DR409" s="88"/>
      <c r="DS409" s="88"/>
      <c r="DT409" s="88"/>
    </row>
    <row r="410" spans="10:124" s="38" customFormat="1" x14ac:dyDescent="0.25">
      <c r="J410" s="68"/>
      <c r="V410" s="68"/>
      <c r="W410" s="103"/>
      <c r="X410" s="103"/>
      <c r="AD410" s="92"/>
      <c r="AE410" s="92"/>
      <c r="CU410" s="88"/>
      <c r="CV410" s="88"/>
      <c r="CW410" s="88"/>
      <c r="CX410" s="88"/>
      <c r="CY410" s="88"/>
      <c r="CZ410" s="88"/>
      <c r="DA410" s="88"/>
      <c r="DB410" s="88"/>
      <c r="DC410" s="88"/>
      <c r="DD410" s="88"/>
      <c r="DE410" s="88"/>
      <c r="DF410" s="88"/>
      <c r="DG410" s="88"/>
      <c r="DH410" s="88"/>
      <c r="DI410" s="88"/>
      <c r="DJ410" s="88"/>
      <c r="DK410" s="88"/>
      <c r="DL410" s="88"/>
      <c r="DM410" s="88"/>
      <c r="DN410" s="88"/>
      <c r="DO410" s="88"/>
      <c r="DP410" s="88"/>
      <c r="DQ410" s="88"/>
      <c r="DR410" s="88"/>
      <c r="DS410" s="88"/>
      <c r="DT410" s="88"/>
    </row>
    <row r="411" spans="10:124" s="38" customFormat="1" x14ac:dyDescent="0.25">
      <c r="J411" s="68"/>
      <c r="V411" s="68"/>
      <c r="W411" s="103"/>
      <c r="X411" s="103"/>
      <c r="AD411" s="92"/>
      <c r="AE411" s="92"/>
      <c r="CU411" s="88"/>
      <c r="CV411" s="88"/>
      <c r="CW411" s="88"/>
      <c r="CX411" s="88"/>
      <c r="CY411" s="88"/>
      <c r="CZ411" s="88"/>
      <c r="DA411" s="88"/>
      <c r="DB411" s="88"/>
      <c r="DC411" s="88"/>
      <c r="DD411" s="88"/>
      <c r="DE411" s="88"/>
      <c r="DF411" s="88"/>
      <c r="DG411" s="88"/>
      <c r="DH411" s="88"/>
      <c r="DI411" s="88"/>
      <c r="DJ411" s="88"/>
      <c r="DK411" s="88"/>
      <c r="DL411" s="88"/>
      <c r="DM411" s="88"/>
      <c r="DN411" s="88"/>
      <c r="DO411" s="88"/>
      <c r="DP411" s="88"/>
      <c r="DQ411" s="88"/>
      <c r="DR411" s="88"/>
      <c r="DS411" s="88"/>
      <c r="DT411" s="88"/>
    </row>
    <row r="412" spans="10:124" s="38" customFormat="1" x14ac:dyDescent="0.25">
      <c r="J412" s="68"/>
      <c r="V412" s="68"/>
      <c r="W412" s="103"/>
      <c r="X412" s="103"/>
      <c r="AD412" s="92"/>
      <c r="AE412" s="92"/>
      <c r="CU412" s="88"/>
      <c r="CV412" s="88"/>
      <c r="CW412" s="88"/>
      <c r="CX412" s="88"/>
      <c r="CY412" s="88"/>
      <c r="CZ412" s="88"/>
      <c r="DA412" s="88"/>
      <c r="DB412" s="88"/>
      <c r="DC412" s="88"/>
      <c r="DD412" s="88"/>
      <c r="DE412" s="88"/>
      <c r="DF412" s="88"/>
      <c r="DG412" s="88"/>
      <c r="DH412" s="88"/>
      <c r="DI412" s="88"/>
      <c r="DJ412" s="88"/>
      <c r="DK412" s="88"/>
      <c r="DL412" s="88"/>
      <c r="DM412" s="88"/>
      <c r="DN412" s="88"/>
      <c r="DO412" s="88"/>
      <c r="DP412" s="88"/>
      <c r="DQ412" s="88"/>
      <c r="DR412" s="88"/>
      <c r="DS412" s="88"/>
      <c r="DT412" s="88"/>
    </row>
    <row r="413" spans="10:124" s="38" customFormat="1" x14ac:dyDescent="0.25">
      <c r="J413" s="68"/>
      <c r="V413" s="68"/>
      <c r="W413" s="103"/>
      <c r="X413" s="103"/>
      <c r="AD413" s="92"/>
      <c r="AE413" s="92"/>
      <c r="CU413" s="88"/>
      <c r="CV413" s="88"/>
      <c r="CW413" s="88"/>
      <c r="CX413" s="88"/>
      <c r="CY413" s="88"/>
      <c r="CZ413" s="88"/>
      <c r="DA413" s="88"/>
      <c r="DB413" s="88"/>
      <c r="DC413" s="88"/>
      <c r="DD413" s="88"/>
      <c r="DE413" s="88"/>
      <c r="DF413" s="88"/>
      <c r="DG413" s="88"/>
      <c r="DH413" s="88"/>
      <c r="DI413" s="88"/>
      <c r="DJ413" s="88"/>
      <c r="DK413" s="88"/>
      <c r="DL413" s="88"/>
      <c r="DM413" s="88"/>
      <c r="DN413" s="88"/>
      <c r="DO413" s="88"/>
      <c r="DP413" s="88"/>
      <c r="DQ413" s="88"/>
      <c r="DR413" s="88"/>
      <c r="DS413" s="88"/>
      <c r="DT413" s="88"/>
    </row>
    <row r="414" spans="10:124" s="38" customFormat="1" x14ac:dyDescent="0.25">
      <c r="J414" s="68"/>
      <c r="V414" s="68"/>
      <c r="W414" s="103"/>
      <c r="X414" s="103"/>
      <c r="AD414" s="92"/>
      <c r="AE414" s="92"/>
      <c r="CU414" s="88"/>
      <c r="CV414" s="88"/>
      <c r="CW414" s="88"/>
      <c r="CX414" s="88"/>
      <c r="CY414" s="88"/>
      <c r="CZ414" s="88"/>
      <c r="DA414" s="88"/>
      <c r="DB414" s="88"/>
      <c r="DC414" s="88"/>
      <c r="DD414" s="88"/>
      <c r="DE414" s="88"/>
      <c r="DF414" s="88"/>
      <c r="DG414" s="88"/>
      <c r="DH414" s="88"/>
      <c r="DI414" s="88"/>
      <c r="DJ414" s="88"/>
      <c r="DK414" s="88"/>
      <c r="DL414" s="88"/>
      <c r="DM414" s="88"/>
      <c r="DN414" s="88"/>
      <c r="DO414" s="88"/>
      <c r="DP414" s="88"/>
      <c r="DQ414" s="88"/>
      <c r="DR414" s="88"/>
      <c r="DS414" s="88"/>
      <c r="DT414" s="88"/>
    </row>
    <row r="415" spans="10:124" s="38" customFormat="1" x14ac:dyDescent="0.25">
      <c r="J415" s="68"/>
      <c r="V415" s="68"/>
      <c r="W415" s="103"/>
      <c r="X415" s="103"/>
      <c r="AD415" s="92"/>
      <c r="AE415" s="92"/>
      <c r="CU415" s="88"/>
      <c r="CV415" s="88"/>
      <c r="CW415" s="88"/>
      <c r="CX415" s="88"/>
      <c r="CY415" s="88"/>
      <c r="CZ415" s="88"/>
      <c r="DA415" s="88"/>
      <c r="DB415" s="88"/>
      <c r="DC415" s="88"/>
      <c r="DD415" s="88"/>
      <c r="DE415" s="88"/>
      <c r="DF415" s="88"/>
      <c r="DG415" s="88"/>
      <c r="DH415" s="88"/>
      <c r="DI415" s="88"/>
      <c r="DJ415" s="88"/>
      <c r="DK415" s="88"/>
      <c r="DL415" s="88"/>
      <c r="DM415" s="88"/>
      <c r="DN415" s="88"/>
      <c r="DO415" s="88"/>
      <c r="DP415" s="88"/>
      <c r="DQ415" s="88"/>
      <c r="DR415" s="88"/>
      <c r="DS415" s="88"/>
      <c r="DT415" s="88"/>
    </row>
    <row r="416" spans="10:124" s="38" customFormat="1" x14ac:dyDescent="0.25">
      <c r="J416" s="68"/>
      <c r="V416" s="68"/>
      <c r="W416" s="103"/>
      <c r="X416" s="103"/>
      <c r="AD416" s="92"/>
      <c r="AE416" s="92"/>
      <c r="CU416" s="88"/>
      <c r="CV416" s="88"/>
      <c r="CW416" s="88"/>
      <c r="CX416" s="88"/>
      <c r="CY416" s="88"/>
      <c r="CZ416" s="88"/>
      <c r="DA416" s="88"/>
      <c r="DB416" s="88"/>
      <c r="DC416" s="88"/>
      <c r="DD416" s="88"/>
      <c r="DE416" s="88"/>
      <c r="DF416" s="88"/>
      <c r="DG416" s="88"/>
      <c r="DH416" s="88"/>
      <c r="DI416" s="88"/>
      <c r="DJ416" s="88"/>
      <c r="DK416" s="88"/>
      <c r="DL416" s="88"/>
      <c r="DM416" s="88"/>
      <c r="DN416" s="88"/>
      <c r="DO416" s="88"/>
      <c r="DP416" s="88"/>
      <c r="DQ416" s="88"/>
      <c r="DR416" s="88"/>
      <c r="DS416" s="88"/>
      <c r="DT416" s="88"/>
    </row>
    <row r="417" spans="10:124" s="38" customFormat="1" x14ac:dyDescent="0.25">
      <c r="J417" s="68"/>
      <c r="V417" s="68"/>
      <c r="W417" s="103"/>
      <c r="X417" s="103"/>
      <c r="AD417" s="92"/>
      <c r="AE417" s="92"/>
      <c r="CU417" s="88"/>
      <c r="CV417" s="88"/>
      <c r="CW417" s="88"/>
      <c r="CX417" s="88"/>
      <c r="CY417" s="88"/>
      <c r="CZ417" s="88"/>
      <c r="DA417" s="88"/>
      <c r="DB417" s="88"/>
      <c r="DC417" s="88"/>
      <c r="DD417" s="88"/>
      <c r="DE417" s="88"/>
      <c r="DF417" s="88"/>
      <c r="DG417" s="88"/>
      <c r="DH417" s="88"/>
      <c r="DI417" s="88"/>
      <c r="DJ417" s="88"/>
      <c r="DK417" s="88"/>
      <c r="DL417" s="88"/>
      <c r="DM417" s="88"/>
      <c r="DN417" s="88"/>
      <c r="DO417" s="88"/>
      <c r="DP417" s="88"/>
      <c r="DQ417" s="88"/>
      <c r="DR417" s="88"/>
      <c r="DS417" s="88"/>
      <c r="DT417" s="88"/>
    </row>
    <row r="418" spans="10:124" s="38" customFormat="1" x14ac:dyDescent="0.25">
      <c r="J418" s="68"/>
      <c r="V418" s="68"/>
      <c r="W418" s="103"/>
      <c r="X418" s="103"/>
      <c r="AD418" s="92"/>
      <c r="AE418" s="92"/>
      <c r="CU418" s="88"/>
      <c r="CV418" s="88"/>
      <c r="CW418" s="88"/>
      <c r="CX418" s="88"/>
      <c r="CY418" s="88"/>
      <c r="CZ418" s="88"/>
      <c r="DA418" s="88"/>
      <c r="DB418" s="88"/>
      <c r="DC418" s="88"/>
      <c r="DD418" s="88"/>
      <c r="DE418" s="88"/>
      <c r="DF418" s="88"/>
      <c r="DG418" s="88"/>
      <c r="DH418" s="88"/>
      <c r="DI418" s="88"/>
      <c r="DJ418" s="88"/>
      <c r="DK418" s="88"/>
      <c r="DL418" s="88"/>
      <c r="DM418" s="88"/>
      <c r="DN418" s="88"/>
      <c r="DO418" s="88"/>
      <c r="DP418" s="88"/>
      <c r="DQ418" s="88"/>
      <c r="DR418" s="88"/>
      <c r="DS418" s="88"/>
      <c r="DT418" s="88"/>
    </row>
    <row r="419" spans="10:124" s="38" customFormat="1" x14ac:dyDescent="0.25">
      <c r="J419" s="68"/>
      <c r="V419" s="68"/>
      <c r="W419" s="103"/>
      <c r="X419" s="103"/>
      <c r="AD419" s="92"/>
      <c r="AE419" s="92"/>
      <c r="CU419" s="88"/>
      <c r="CV419" s="88"/>
      <c r="CW419" s="88"/>
      <c r="CX419" s="88"/>
      <c r="CY419" s="88"/>
      <c r="CZ419" s="88"/>
      <c r="DA419" s="88"/>
      <c r="DB419" s="88"/>
      <c r="DC419" s="88"/>
      <c r="DD419" s="88"/>
      <c r="DE419" s="88"/>
      <c r="DF419" s="88"/>
      <c r="DG419" s="88"/>
      <c r="DH419" s="88"/>
      <c r="DI419" s="88"/>
      <c r="DJ419" s="88"/>
      <c r="DK419" s="88"/>
      <c r="DL419" s="88"/>
      <c r="DM419" s="88"/>
      <c r="DN419" s="88"/>
      <c r="DO419" s="88"/>
      <c r="DP419" s="88"/>
      <c r="DQ419" s="88"/>
      <c r="DR419" s="88"/>
      <c r="DS419" s="88"/>
      <c r="DT419" s="88"/>
    </row>
    <row r="420" spans="10:124" s="38" customFormat="1" x14ac:dyDescent="0.25">
      <c r="J420" s="68"/>
      <c r="V420" s="68"/>
      <c r="W420" s="103"/>
      <c r="X420" s="103"/>
      <c r="AD420" s="92"/>
      <c r="AE420" s="92"/>
      <c r="CU420" s="88"/>
      <c r="CV420" s="88"/>
      <c r="CW420" s="88"/>
      <c r="CX420" s="88"/>
      <c r="CY420" s="88"/>
      <c r="CZ420" s="88"/>
      <c r="DA420" s="88"/>
      <c r="DB420" s="88"/>
      <c r="DC420" s="88"/>
      <c r="DD420" s="88"/>
      <c r="DE420" s="88"/>
      <c r="DF420" s="88"/>
      <c r="DG420" s="88"/>
      <c r="DH420" s="88"/>
      <c r="DI420" s="88"/>
      <c r="DJ420" s="88"/>
      <c r="DK420" s="88"/>
      <c r="DL420" s="88"/>
      <c r="DM420" s="88"/>
      <c r="DN420" s="88"/>
      <c r="DO420" s="88"/>
      <c r="DP420" s="88"/>
      <c r="DQ420" s="88"/>
      <c r="DR420" s="88"/>
      <c r="DS420" s="88"/>
      <c r="DT420" s="88"/>
    </row>
    <row r="421" spans="10:124" s="38" customFormat="1" x14ac:dyDescent="0.25">
      <c r="J421" s="68"/>
      <c r="V421" s="68"/>
      <c r="W421" s="103"/>
      <c r="X421" s="103"/>
      <c r="AD421" s="92"/>
      <c r="AE421" s="92"/>
      <c r="CU421" s="88"/>
      <c r="CV421" s="88"/>
      <c r="CW421" s="88"/>
      <c r="CX421" s="88"/>
      <c r="CY421" s="88"/>
      <c r="CZ421" s="88"/>
      <c r="DA421" s="88"/>
      <c r="DB421" s="88"/>
      <c r="DC421" s="88"/>
      <c r="DD421" s="88"/>
      <c r="DE421" s="88"/>
      <c r="DF421" s="88"/>
      <c r="DG421" s="88"/>
      <c r="DH421" s="88"/>
      <c r="DI421" s="88"/>
      <c r="DJ421" s="88"/>
      <c r="DK421" s="88"/>
      <c r="DL421" s="88"/>
      <c r="DM421" s="88"/>
      <c r="DN421" s="88"/>
      <c r="DO421" s="88"/>
      <c r="DP421" s="88"/>
      <c r="DQ421" s="88"/>
      <c r="DR421" s="88"/>
      <c r="DS421" s="88"/>
      <c r="DT421" s="88"/>
    </row>
    <row r="422" spans="10:124" s="38" customFormat="1" x14ac:dyDescent="0.25">
      <c r="J422" s="68"/>
      <c r="V422" s="68"/>
      <c r="W422" s="103"/>
      <c r="X422" s="103"/>
      <c r="AD422" s="92"/>
      <c r="AE422" s="92"/>
      <c r="CU422" s="88"/>
      <c r="CV422" s="88"/>
      <c r="CW422" s="88"/>
      <c r="CX422" s="88"/>
      <c r="CY422" s="88"/>
      <c r="CZ422" s="88"/>
      <c r="DA422" s="88"/>
      <c r="DB422" s="88"/>
      <c r="DC422" s="88"/>
      <c r="DD422" s="88"/>
      <c r="DE422" s="88"/>
      <c r="DF422" s="88"/>
      <c r="DG422" s="88"/>
      <c r="DH422" s="88"/>
      <c r="DI422" s="88"/>
      <c r="DJ422" s="88"/>
      <c r="DK422" s="88"/>
      <c r="DL422" s="88"/>
      <c r="DM422" s="88"/>
      <c r="DN422" s="88"/>
      <c r="DO422" s="88"/>
      <c r="DP422" s="88"/>
      <c r="DQ422" s="88"/>
      <c r="DR422" s="88"/>
      <c r="DS422" s="88"/>
      <c r="DT422" s="88"/>
    </row>
    <row r="423" spans="10:124" s="38" customFormat="1" x14ac:dyDescent="0.25">
      <c r="J423" s="68"/>
      <c r="V423" s="68"/>
      <c r="W423" s="103"/>
      <c r="X423" s="103"/>
      <c r="AD423" s="92"/>
      <c r="AE423" s="92"/>
      <c r="CU423" s="88"/>
      <c r="CV423" s="88"/>
      <c r="CW423" s="88"/>
      <c r="CX423" s="88"/>
      <c r="CY423" s="88"/>
      <c r="CZ423" s="88"/>
      <c r="DA423" s="88"/>
      <c r="DB423" s="88"/>
      <c r="DC423" s="88"/>
      <c r="DD423" s="88"/>
      <c r="DE423" s="88"/>
      <c r="DF423" s="88"/>
      <c r="DG423" s="88"/>
      <c r="DH423" s="88"/>
      <c r="DI423" s="88"/>
      <c r="DJ423" s="88"/>
      <c r="DK423" s="88"/>
      <c r="DL423" s="88"/>
      <c r="DM423" s="88"/>
      <c r="DN423" s="88"/>
      <c r="DO423" s="88"/>
      <c r="DP423" s="88"/>
      <c r="DQ423" s="88"/>
      <c r="DR423" s="88"/>
      <c r="DS423" s="88"/>
      <c r="DT423" s="88"/>
    </row>
    <row r="424" spans="10:124" s="38" customFormat="1" x14ac:dyDescent="0.25">
      <c r="J424" s="68"/>
      <c r="V424" s="68"/>
      <c r="W424" s="103"/>
      <c r="X424" s="103"/>
      <c r="AD424" s="92"/>
      <c r="AE424" s="92"/>
      <c r="CU424" s="88"/>
      <c r="CV424" s="88"/>
      <c r="CW424" s="88"/>
      <c r="CX424" s="88"/>
      <c r="CY424" s="88"/>
      <c r="CZ424" s="88"/>
      <c r="DA424" s="88"/>
      <c r="DB424" s="88"/>
      <c r="DC424" s="88"/>
      <c r="DD424" s="88"/>
      <c r="DE424" s="88"/>
      <c r="DF424" s="88"/>
      <c r="DG424" s="88"/>
      <c r="DH424" s="88"/>
      <c r="DI424" s="88"/>
      <c r="DJ424" s="88"/>
      <c r="DK424" s="88"/>
      <c r="DL424" s="88"/>
      <c r="DM424" s="88"/>
      <c r="DN424" s="88"/>
      <c r="DO424" s="88"/>
      <c r="DP424" s="88"/>
      <c r="DQ424" s="88"/>
      <c r="DR424" s="88"/>
      <c r="DS424" s="88"/>
      <c r="DT424" s="88"/>
    </row>
    <row r="425" spans="10:124" s="38" customFormat="1" x14ac:dyDescent="0.25">
      <c r="J425" s="68"/>
      <c r="V425" s="68"/>
      <c r="W425" s="103"/>
      <c r="X425" s="103"/>
      <c r="AD425" s="92"/>
      <c r="AE425" s="92"/>
      <c r="CU425" s="88"/>
      <c r="CV425" s="88"/>
      <c r="CW425" s="88"/>
      <c r="CX425" s="88"/>
      <c r="CY425" s="88"/>
      <c r="CZ425" s="88"/>
      <c r="DA425" s="88"/>
      <c r="DB425" s="88"/>
      <c r="DC425" s="88"/>
      <c r="DD425" s="88"/>
      <c r="DE425" s="88"/>
      <c r="DF425" s="88"/>
      <c r="DG425" s="88"/>
      <c r="DH425" s="88"/>
      <c r="DI425" s="88"/>
      <c r="DJ425" s="88"/>
      <c r="DK425" s="88"/>
      <c r="DL425" s="88"/>
      <c r="DM425" s="88"/>
      <c r="DN425" s="88"/>
      <c r="DO425" s="88"/>
      <c r="DP425" s="88"/>
      <c r="DQ425" s="88"/>
      <c r="DR425" s="88"/>
      <c r="DS425" s="88"/>
      <c r="DT425" s="88"/>
    </row>
    <row r="426" spans="10:124" s="38" customFormat="1" x14ac:dyDescent="0.25">
      <c r="J426" s="68"/>
      <c r="V426" s="68"/>
      <c r="W426" s="103"/>
      <c r="X426" s="103"/>
      <c r="AD426" s="92"/>
      <c r="AE426" s="92"/>
      <c r="CU426" s="88"/>
      <c r="CV426" s="88"/>
      <c r="CW426" s="88"/>
      <c r="CX426" s="88"/>
      <c r="CY426" s="88"/>
      <c r="CZ426" s="88"/>
      <c r="DA426" s="88"/>
      <c r="DB426" s="88"/>
      <c r="DC426" s="88"/>
      <c r="DD426" s="88"/>
      <c r="DE426" s="88"/>
      <c r="DF426" s="88"/>
      <c r="DG426" s="88"/>
      <c r="DH426" s="88"/>
      <c r="DI426" s="88"/>
      <c r="DJ426" s="88"/>
      <c r="DK426" s="88"/>
      <c r="DL426" s="88"/>
      <c r="DM426" s="88"/>
      <c r="DN426" s="88"/>
      <c r="DO426" s="88"/>
      <c r="DP426" s="88"/>
      <c r="DQ426" s="88"/>
      <c r="DR426" s="88"/>
      <c r="DS426" s="88"/>
      <c r="DT426" s="88"/>
    </row>
    <row r="427" spans="10:124" s="38" customFormat="1" x14ac:dyDescent="0.25">
      <c r="J427" s="68"/>
      <c r="V427" s="68"/>
      <c r="W427" s="103"/>
      <c r="X427" s="103"/>
      <c r="AD427" s="92"/>
      <c r="AE427" s="92"/>
      <c r="CU427" s="88"/>
      <c r="CV427" s="88"/>
      <c r="CW427" s="88"/>
      <c r="CX427" s="88"/>
      <c r="CY427" s="88"/>
      <c r="CZ427" s="88"/>
      <c r="DA427" s="88"/>
      <c r="DB427" s="88"/>
      <c r="DC427" s="88"/>
      <c r="DD427" s="88"/>
      <c r="DE427" s="88"/>
      <c r="DF427" s="88"/>
      <c r="DG427" s="88"/>
      <c r="DH427" s="88"/>
      <c r="DI427" s="88"/>
      <c r="DJ427" s="88"/>
      <c r="DK427" s="88"/>
      <c r="DL427" s="88"/>
      <c r="DM427" s="88"/>
      <c r="DN427" s="88"/>
      <c r="DO427" s="88"/>
      <c r="DP427" s="88"/>
      <c r="DQ427" s="88"/>
      <c r="DR427" s="88"/>
      <c r="DS427" s="88"/>
      <c r="DT427" s="88"/>
    </row>
    <row r="428" spans="10:124" s="38" customFormat="1" x14ac:dyDescent="0.25">
      <c r="J428" s="68"/>
      <c r="V428" s="68"/>
      <c r="W428" s="103"/>
      <c r="X428" s="103"/>
      <c r="AD428" s="92"/>
      <c r="AE428" s="92"/>
      <c r="CU428" s="88"/>
      <c r="CV428" s="88"/>
      <c r="CW428" s="88"/>
      <c r="CX428" s="88"/>
      <c r="CY428" s="88"/>
      <c r="CZ428" s="88"/>
      <c r="DA428" s="88"/>
      <c r="DB428" s="88"/>
      <c r="DC428" s="88"/>
      <c r="DD428" s="88"/>
      <c r="DE428" s="88"/>
      <c r="DF428" s="88"/>
      <c r="DG428" s="88"/>
      <c r="DH428" s="88"/>
      <c r="DI428" s="88"/>
      <c r="DJ428" s="88"/>
      <c r="DK428" s="88"/>
      <c r="DL428" s="88"/>
      <c r="DM428" s="88"/>
      <c r="DN428" s="88"/>
      <c r="DO428" s="88"/>
      <c r="DP428" s="88"/>
      <c r="DQ428" s="88"/>
      <c r="DR428" s="88"/>
      <c r="DS428" s="88"/>
      <c r="DT428" s="88"/>
    </row>
    <row r="429" spans="10:124" s="38" customFormat="1" x14ac:dyDescent="0.25">
      <c r="J429" s="68"/>
      <c r="V429" s="68"/>
      <c r="W429" s="103"/>
      <c r="X429" s="103"/>
      <c r="AD429" s="92"/>
      <c r="AE429" s="92"/>
      <c r="CU429" s="88"/>
      <c r="CV429" s="88"/>
      <c r="CW429" s="88"/>
      <c r="CX429" s="88"/>
      <c r="CY429" s="88"/>
      <c r="CZ429" s="88"/>
      <c r="DA429" s="88"/>
      <c r="DB429" s="88"/>
      <c r="DC429" s="88"/>
      <c r="DD429" s="88"/>
      <c r="DE429" s="88"/>
      <c r="DF429" s="88"/>
      <c r="DG429" s="88"/>
      <c r="DH429" s="88"/>
      <c r="DI429" s="88"/>
      <c r="DJ429" s="88"/>
      <c r="DK429" s="88"/>
      <c r="DL429" s="88"/>
      <c r="DM429" s="88"/>
      <c r="DN429" s="88"/>
      <c r="DO429" s="88"/>
      <c r="DP429" s="88"/>
      <c r="DQ429" s="88"/>
      <c r="DR429" s="88"/>
      <c r="DS429" s="88"/>
      <c r="DT429" s="88"/>
    </row>
    <row r="430" spans="10:124" s="38" customFormat="1" x14ac:dyDescent="0.25">
      <c r="J430" s="68"/>
      <c r="V430" s="68"/>
      <c r="W430" s="103"/>
      <c r="X430" s="103"/>
      <c r="AD430" s="92"/>
      <c r="AE430" s="92"/>
      <c r="CU430" s="88"/>
      <c r="CV430" s="88"/>
      <c r="CW430" s="88"/>
      <c r="CX430" s="88"/>
      <c r="CY430" s="88"/>
      <c r="CZ430" s="88"/>
      <c r="DA430" s="88"/>
      <c r="DB430" s="88"/>
      <c r="DC430" s="88"/>
      <c r="DD430" s="88"/>
      <c r="DE430" s="88"/>
      <c r="DF430" s="88"/>
      <c r="DG430" s="88"/>
      <c r="DH430" s="88"/>
      <c r="DI430" s="88"/>
      <c r="DJ430" s="88"/>
      <c r="DK430" s="88"/>
      <c r="DL430" s="88"/>
      <c r="DM430" s="88"/>
      <c r="DN430" s="88"/>
      <c r="DO430" s="88"/>
      <c r="DP430" s="88"/>
      <c r="DQ430" s="88"/>
      <c r="DR430" s="88"/>
      <c r="DS430" s="88"/>
      <c r="DT430" s="88"/>
    </row>
    <row r="431" spans="10:124" s="38" customFormat="1" x14ac:dyDescent="0.25">
      <c r="J431" s="68"/>
      <c r="V431" s="68"/>
      <c r="W431" s="103"/>
      <c r="X431" s="103"/>
      <c r="AD431" s="92"/>
      <c r="AE431" s="92"/>
      <c r="CU431" s="88"/>
      <c r="CV431" s="88"/>
      <c r="CW431" s="88"/>
      <c r="CX431" s="88"/>
      <c r="CY431" s="88"/>
      <c r="CZ431" s="88"/>
      <c r="DA431" s="88"/>
      <c r="DB431" s="88"/>
      <c r="DC431" s="88"/>
      <c r="DD431" s="88"/>
      <c r="DE431" s="88"/>
      <c r="DF431" s="88"/>
      <c r="DG431" s="88"/>
      <c r="DH431" s="88"/>
      <c r="DI431" s="88"/>
      <c r="DJ431" s="88"/>
      <c r="DK431" s="88"/>
      <c r="DL431" s="88"/>
      <c r="DM431" s="88"/>
      <c r="DN431" s="88"/>
      <c r="DO431" s="88"/>
      <c r="DP431" s="88"/>
      <c r="DQ431" s="88"/>
      <c r="DR431" s="88"/>
      <c r="DS431" s="88"/>
      <c r="DT431" s="88"/>
    </row>
    <row r="432" spans="10:124" s="38" customFormat="1" x14ac:dyDescent="0.25">
      <c r="J432" s="68"/>
      <c r="V432" s="68"/>
      <c r="W432" s="103"/>
      <c r="X432" s="103"/>
      <c r="AD432" s="92"/>
      <c r="AE432" s="92"/>
      <c r="CU432" s="88"/>
      <c r="CV432" s="88"/>
      <c r="CW432" s="88"/>
      <c r="CX432" s="88"/>
      <c r="CY432" s="88"/>
      <c r="CZ432" s="88"/>
      <c r="DA432" s="88"/>
      <c r="DB432" s="88"/>
      <c r="DC432" s="88"/>
      <c r="DD432" s="88"/>
      <c r="DE432" s="88"/>
      <c r="DF432" s="88"/>
      <c r="DG432" s="88"/>
      <c r="DH432" s="88"/>
      <c r="DI432" s="88"/>
      <c r="DJ432" s="88"/>
      <c r="DK432" s="88"/>
      <c r="DL432" s="88"/>
      <c r="DM432" s="88"/>
      <c r="DN432" s="88"/>
      <c r="DO432" s="88"/>
      <c r="DP432" s="88"/>
      <c r="DQ432" s="88"/>
      <c r="DR432" s="88"/>
      <c r="DS432" s="88"/>
      <c r="DT432" s="88"/>
    </row>
    <row r="433" spans="10:124" s="38" customFormat="1" x14ac:dyDescent="0.25">
      <c r="J433" s="68"/>
      <c r="V433" s="68"/>
      <c r="W433" s="103"/>
      <c r="X433" s="103"/>
      <c r="AD433" s="92"/>
      <c r="AE433" s="92"/>
      <c r="CU433" s="88"/>
      <c r="CV433" s="88"/>
      <c r="CW433" s="88"/>
      <c r="CX433" s="88"/>
      <c r="CY433" s="88"/>
      <c r="CZ433" s="88"/>
      <c r="DA433" s="88"/>
      <c r="DB433" s="88"/>
      <c r="DC433" s="88"/>
      <c r="DD433" s="88"/>
      <c r="DE433" s="88"/>
      <c r="DF433" s="88"/>
      <c r="DG433" s="88"/>
      <c r="DH433" s="88"/>
      <c r="DI433" s="88"/>
      <c r="DJ433" s="88"/>
      <c r="DK433" s="88"/>
      <c r="DL433" s="88"/>
      <c r="DM433" s="88"/>
      <c r="DN433" s="88"/>
      <c r="DO433" s="88"/>
      <c r="DP433" s="88"/>
      <c r="DQ433" s="88"/>
      <c r="DR433" s="88"/>
      <c r="DS433" s="88"/>
      <c r="DT433" s="88"/>
    </row>
    <row r="434" spans="10:124" s="38" customFormat="1" x14ac:dyDescent="0.25">
      <c r="J434" s="68"/>
      <c r="V434" s="68"/>
      <c r="W434" s="103"/>
      <c r="X434" s="103"/>
      <c r="AD434" s="92"/>
      <c r="AE434" s="92"/>
      <c r="CU434" s="88"/>
      <c r="CV434" s="88"/>
      <c r="CW434" s="88"/>
      <c r="CX434" s="88"/>
      <c r="CY434" s="88"/>
      <c r="CZ434" s="88"/>
      <c r="DA434" s="88"/>
      <c r="DB434" s="88"/>
      <c r="DC434" s="88"/>
      <c r="DD434" s="88"/>
      <c r="DE434" s="88"/>
      <c r="DF434" s="88"/>
      <c r="DG434" s="88"/>
      <c r="DH434" s="88"/>
      <c r="DI434" s="88"/>
      <c r="DJ434" s="88"/>
      <c r="DK434" s="88"/>
      <c r="DL434" s="88"/>
      <c r="DM434" s="88"/>
      <c r="DN434" s="88"/>
      <c r="DO434" s="88"/>
      <c r="DP434" s="88"/>
      <c r="DQ434" s="88"/>
      <c r="DR434" s="88"/>
      <c r="DS434" s="88"/>
      <c r="DT434" s="88"/>
    </row>
    <row r="435" spans="10:124" s="38" customFormat="1" x14ac:dyDescent="0.25">
      <c r="J435" s="68"/>
      <c r="V435" s="68"/>
      <c r="W435" s="103"/>
      <c r="X435" s="103"/>
      <c r="AD435" s="92"/>
      <c r="AE435" s="92"/>
      <c r="CU435" s="88"/>
      <c r="CV435" s="88"/>
      <c r="CW435" s="88"/>
      <c r="CX435" s="88"/>
      <c r="CY435" s="88"/>
      <c r="CZ435" s="88"/>
      <c r="DA435" s="88"/>
      <c r="DB435" s="88"/>
      <c r="DC435" s="88"/>
      <c r="DD435" s="88"/>
      <c r="DE435" s="88"/>
      <c r="DF435" s="88"/>
      <c r="DG435" s="88"/>
      <c r="DH435" s="88"/>
      <c r="DI435" s="88"/>
      <c r="DJ435" s="88"/>
      <c r="DK435" s="88"/>
      <c r="DL435" s="88"/>
      <c r="DM435" s="88"/>
      <c r="DN435" s="88"/>
      <c r="DO435" s="88"/>
      <c r="DP435" s="88"/>
      <c r="DQ435" s="88"/>
      <c r="DR435" s="88"/>
      <c r="DS435" s="88"/>
      <c r="DT435" s="88"/>
    </row>
    <row r="436" spans="10:124" s="38" customFormat="1" x14ac:dyDescent="0.25">
      <c r="J436" s="68"/>
      <c r="V436" s="68"/>
      <c r="W436" s="103"/>
      <c r="X436" s="103"/>
      <c r="AD436" s="92"/>
      <c r="AE436" s="92"/>
      <c r="CU436" s="88"/>
      <c r="CV436" s="88"/>
      <c r="CW436" s="88"/>
      <c r="CX436" s="88"/>
      <c r="CY436" s="88"/>
      <c r="CZ436" s="88"/>
      <c r="DA436" s="88"/>
      <c r="DB436" s="88"/>
      <c r="DC436" s="88"/>
      <c r="DD436" s="88"/>
      <c r="DE436" s="88"/>
      <c r="DF436" s="88"/>
      <c r="DG436" s="88"/>
      <c r="DH436" s="88"/>
      <c r="DI436" s="88"/>
      <c r="DJ436" s="88"/>
      <c r="DK436" s="88"/>
      <c r="DL436" s="88"/>
      <c r="DM436" s="88"/>
      <c r="DN436" s="88"/>
      <c r="DO436" s="88"/>
      <c r="DP436" s="88"/>
      <c r="DQ436" s="88"/>
      <c r="DR436" s="88"/>
      <c r="DS436" s="88"/>
      <c r="DT436" s="88"/>
    </row>
    <row r="437" spans="10:124" s="38" customFormat="1" x14ac:dyDescent="0.25">
      <c r="J437" s="68"/>
      <c r="V437" s="68"/>
      <c r="W437" s="103"/>
      <c r="X437" s="103"/>
      <c r="AD437" s="92"/>
      <c r="AE437" s="92"/>
      <c r="CU437" s="88"/>
      <c r="CV437" s="88"/>
      <c r="CW437" s="88"/>
      <c r="CX437" s="88"/>
      <c r="CY437" s="88"/>
      <c r="CZ437" s="88"/>
      <c r="DA437" s="88"/>
      <c r="DB437" s="88"/>
      <c r="DC437" s="88"/>
      <c r="DD437" s="88"/>
      <c r="DE437" s="88"/>
      <c r="DF437" s="88"/>
      <c r="DG437" s="88"/>
      <c r="DH437" s="88"/>
      <c r="DI437" s="88"/>
      <c r="DJ437" s="88"/>
      <c r="DK437" s="88"/>
      <c r="DL437" s="88"/>
      <c r="DM437" s="88"/>
      <c r="DN437" s="88"/>
      <c r="DO437" s="88"/>
      <c r="DP437" s="88"/>
      <c r="DQ437" s="88"/>
      <c r="DR437" s="88"/>
      <c r="DS437" s="88"/>
      <c r="DT437" s="88"/>
    </row>
    <row r="438" spans="10:124" s="38" customFormat="1" x14ac:dyDescent="0.25">
      <c r="J438" s="68"/>
      <c r="V438" s="68"/>
      <c r="W438" s="103"/>
      <c r="X438" s="103"/>
      <c r="AD438" s="92"/>
      <c r="AE438" s="92"/>
      <c r="CU438" s="88"/>
      <c r="CV438" s="88"/>
      <c r="CW438" s="88"/>
      <c r="CX438" s="88"/>
      <c r="CY438" s="88"/>
      <c r="CZ438" s="88"/>
      <c r="DA438" s="88"/>
      <c r="DB438" s="88"/>
      <c r="DC438" s="88"/>
      <c r="DD438" s="88"/>
      <c r="DE438" s="88"/>
      <c r="DF438" s="88"/>
      <c r="DG438" s="88"/>
      <c r="DH438" s="88"/>
      <c r="DI438" s="88"/>
      <c r="DJ438" s="88"/>
      <c r="DK438" s="88"/>
      <c r="DL438" s="88"/>
      <c r="DM438" s="88"/>
      <c r="DN438" s="88"/>
      <c r="DO438" s="88"/>
      <c r="DP438" s="88"/>
      <c r="DQ438" s="88"/>
      <c r="DR438" s="88"/>
      <c r="DS438" s="88"/>
      <c r="DT438" s="88"/>
    </row>
    <row r="439" spans="10:124" s="38" customFormat="1" x14ac:dyDescent="0.25">
      <c r="J439" s="68"/>
      <c r="V439" s="68"/>
      <c r="W439" s="103"/>
      <c r="X439" s="103"/>
      <c r="AD439" s="92"/>
      <c r="AE439" s="92"/>
      <c r="CU439" s="88"/>
      <c r="CV439" s="88"/>
      <c r="CW439" s="88"/>
      <c r="CX439" s="88"/>
      <c r="CY439" s="88"/>
      <c r="CZ439" s="88"/>
      <c r="DA439" s="88"/>
      <c r="DB439" s="88"/>
      <c r="DC439" s="88"/>
      <c r="DD439" s="88"/>
      <c r="DE439" s="88"/>
      <c r="DF439" s="88"/>
      <c r="DG439" s="88"/>
      <c r="DH439" s="88"/>
      <c r="DI439" s="88"/>
      <c r="DJ439" s="88"/>
      <c r="DK439" s="88"/>
      <c r="DL439" s="88"/>
      <c r="DM439" s="88"/>
      <c r="DN439" s="88"/>
      <c r="DO439" s="88"/>
      <c r="DP439" s="88"/>
      <c r="DQ439" s="88"/>
      <c r="DR439" s="88"/>
      <c r="DS439" s="88"/>
      <c r="DT439" s="88"/>
    </row>
    <row r="440" spans="10:124" s="38" customFormat="1" x14ac:dyDescent="0.25">
      <c r="J440" s="68"/>
      <c r="V440" s="68"/>
      <c r="W440" s="103"/>
      <c r="X440" s="103"/>
      <c r="AD440" s="92"/>
      <c r="AE440" s="92"/>
      <c r="CU440" s="88"/>
      <c r="CV440" s="88"/>
      <c r="CW440" s="88"/>
      <c r="CX440" s="88"/>
      <c r="CY440" s="88"/>
      <c r="CZ440" s="88"/>
      <c r="DA440" s="88"/>
      <c r="DB440" s="88"/>
      <c r="DC440" s="88"/>
      <c r="DD440" s="88"/>
      <c r="DE440" s="88"/>
      <c r="DF440" s="88"/>
      <c r="DG440" s="88"/>
      <c r="DH440" s="88"/>
      <c r="DI440" s="88"/>
      <c r="DJ440" s="88"/>
      <c r="DK440" s="88"/>
      <c r="DL440" s="88"/>
      <c r="DM440" s="88"/>
      <c r="DN440" s="88"/>
      <c r="DO440" s="88"/>
      <c r="DP440" s="88"/>
      <c r="DQ440" s="88"/>
      <c r="DR440" s="88"/>
      <c r="DS440" s="88"/>
      <c r="DT440" s="88"/>
    </row>
    <row r="441" spans="10:124" s="38" customFormat="1" x14ac:dyDescent="0.25">
      <c r="J441" s="68"/>
      <c r="V441" s="68"/>
      <c r="W441" s="103"/>
      <c r="X441" s="103"/>
      <c r="AD441" s="92"/>
      <c r="AE441" s="92"/>
      <c r="CU441" s="88"/>
      <c r="CV441" s="88"/>
      <c r="CW441" s="88"/>
      <c r="CX441" s="88"/>
      <c r="CY441" s="88"/>
      <c r="CZ441" s="88"/>
      <c r="DA441" s="88"/>
      <c r="DB441" s="88"/>
      <c r="DC441" s="88"/>
      <c r="DD441" s="88"/>
      <c r="DE441" s="88"/>
      <c r="DF441" s="88"/>
      <c r="DG441" s="88"/>
      <c r="DH441" s="88"/>
      <c r="DI441" s="88"/>
      <c r="DJ441" s="88"/>
      <c r="DK441" s="88"/>
      <c r="DL441" s="88"/>
      <c r="DM441" s="88"/>
      <c r="DN441" s="88"/>
      <c r="DO441" s="88"/>
      <c r="DP441" s="88"/>
      <c r="DQ441" s="88"/>
      <c r="DR441" s="88"/>
      <c r="DS441" s="88"/>
      <c r="DT441" s="88"/>
    </row>
    <row r="442" spans="10:124" s="38" customFormat="1" x14ac:dyDescent="0.25">
      <c r="J442" s="68"/>
      <c r="V442" s="68"/>
      <c r="W442" s="103"/>
      <c r="X442" s="103"/>
      <c r="AD442" s="92"/>
      <c r="AE442" s="92"/>
      <c r="CU442" s="88"/>
      <c r="CV442" s="88"/>
      <c r="CW442" s="88"/>
      <c r="CX442" s="88"/>
      <c r="CY442" s="88"/>
      <c r="CZ442" s="88"/>
      <c r="DA442" s="88"/>
      <c r="DB442" s="88"/>
      <c r="DC442" s="88"/>
      <c r="DD442" s="88"/>
      <c r="DE442" s="88"/>
      <c r="DF442" s="88"/>
      <c r="DG442" s="88"/>
      <c r="DH442" s="88"/>
      <c r="DI442" s="88"/>
      <c r="DJ442" s="88"/>
      <c r="DK442" s="88"/>
      <c r="DL442" s="88"/>
      <c r="DM442" s="88"/>
      <c r="DN442" s="88"/>
      <c r="DO442" s="88"/>
      <c r="DP442" s="88"/>
      <c r="DQ442" s="88"/>
      <c r="DR442" s="88"/>
      <c r="DS442" s="88"/>
      <c r="DT442" s="88"/>
    </row>
    <row r="443" spans="10:124" s="38" customFormat="1" x14ac:dyDescent="0.25">
      <c r="J443" s="68"/>
      <c r="V443" s="68"/>
      <c r="W443" s="103"/>
      <c r="X443" s="103"/>
      <c r="AD443" s="92"/>
      <c r="AE443" s="92"/>
      <c r="CU443" s="88"/>
      <c r="CV443" s="88"/>
      <c r="CW443" s="88"/>
      <c r="CX443" s="88"/>
      <c r="CY443" s="88"/>
      <c r="CZ443" s="88"/>
      <c r="DA443" s="88"/>
      <c r="DB443" s="88"/>
      <c r="DC443" s="88"/>
      <c r="DD443" s="88"/>
      <c r="DE443" s="88"/>
      <c r="DF443" s="88"/>
      <c r="DG443" s="88"/>
      <c r="DH443" s="88"/>
      <c r="DI443" s="88"/>
      <c r="DJ443" s="88"/>
      <c r="DK443" s="88"/>
      <c r="DL443" s="88"/>
      <c r="DM443" s="88"/>
      <c r="DN443" s="88"/>
      <c r="DO443" s="88"/>
      <c r="DP443" s="88"/>
      <c r="DQ443" s="88"/>
      <c r="DR443" s="88"/>
      <c r="DS443" s="88"/>
      <c r="DT443" s="88"/>
    </row>
    <row r="444" spans="10:124" s="38" customFormat="1" x14ac:dyDescent="0.25">
      <c r="J444" s="68"/>
      <c r="V444" s="68"/>
      <c r="W444" s="103"/>
      <c r="X444" s="103"/>
      <c r="AD444" s="92"/>
      <c r="AE444" s="92"/>
      <c r="CU444" s="88"/>
      <c r="CV444" s="88"/>
      <c r="CW444" s="88"/>
      <c r="CX444" s="88"/>
      <c r="CY444" s="88"/>
      <c r="CZ444" s="88"/>
      <c r="DA444" s="88"/>
      <c r="DB444" s="88"/>
      <c r="DC444" s="88"/>
      <c r="DD444" s="88"/>
      <c r="DE444" s="88"/>
      <c r="DF444" s="88"/>
      <c r="DG444" s="88"/>
      <c r="DH444" s="88"/>
      <c r="DI444" s="88"/>
      <c r="DJ444" s="88"/>
      <c r="DK444" s="88"/>
      <c r="DL444" s="88"/>
      <c r="DM444" s="88"/>
      <c r="DN444" s="88"/>
      <c r="DO444" s="88"/>
      <c r="DP444" s="88"/>
      <c r="DQ444" s="88"/>
      <c r="DR444" s="88"/>
      <c r="DS444" s="88"/>
      <c r="DT444" s="88"/>
    </row>
    <row r="445" spans="10:124" s="38" customFormat="1" x14ac:dyDescent="0.25">
      <c r="J445" s="68"/>
      <c r="V445" s="68"/>
      <c r="W445" s="103"/>
      <c r="X445" s="103"/>
      <c r="AD445" s="92"/>
      <c r="AE445" s="92"/>
      <c r="CU445" s="88"/>
      <c r="CV445" s="88"/>
      <c r="CW445" s="88"/>
      <c r="CX445" s="88"/>
      <c r="CY445" s="88"/>
      <c r="CZ445" s="88"/>
      <c r="DA445" s="88"/>
      <c r="DB445" s="88"/>
      <c r="DC445" s="88"/>
      <c r="DD445" s="88"/>
      <c r="DE445" s="88"/>
      <c r="DF445" s="88"/>
      <c r="DG445" s="88"/>
      <c r="DH445" s="88"/>
      <c r="DI445" s="88"/>
      <c r="DJ445" s="88"/>
      <c r="DK445" s="88"/>
      <c r="DL445" s="88"/>
      <c r="DM445" s="88"/>
      <c r="DN445" s="88"/>
      <c r="DO445" s="88"/>
      <c r="DP445" s="88"/>
      <c r="DQ445" s="88"/>
      <c r="DR445" s="88"/>
      <c r="DS445" s="88"/>
      <c r="DT445" s="88"/>
    </row>
    <row r="446" spans="10:124" s="38" customFormat="1" x14ac:dyDescent="0.25">
      <c r="J446" s="68"/>
      <c r="V446" s="68"/>
      <c r="W446" s="103"/>
      <c r="X446" s="103"/>
      <c r="AD446" s="92"/>
      <c r="AE446" s="92"/>
      <c r="CU446" s="88"/>
      <c r="CV446" s="88"/>
      <c r="CW446" s="88"/>
      <c r="CX446" s="88"/>
      <c r="CY446" s="88"/>
      <c r="CZ446" s="88"/>
      <c r="DA446" s="88"/>
      <c r="DB446" s="88"/>
      <c r="DC446" s="88"/>
      <c r="DD446" s="88"/>
      <c r="DE446" s="88"/>
      <c r="DF446" s="88"/>
      <c r="DG446" s="88"/>
      <c r="DH446" s="88"/>
      <c r="DI446" s="88"/>
      <c r="DJ446" s="88"/>
      <c r="DK446" s="88"/>
      <c r="DL446" s="88"/>
      <c r="DM446" s="88"/>
      <c r="DN446" s="88"/>
      <c r="DO446" s="88"/>
      <c r="DP446" s="88"/>
      <c r="DQ446" s="88"/>
      <c r="DR446" s="88"/>
      <c r="DS446" s="88"/>
      <c r="DT446" s="88"/>
    </row>
    <row r="447" spans="10:124" s="38" customFormat="1" x14ac:dyDescent="0.25">
      <c r="J447" s="68"/>
      <c r="V447" s="68"/>
      <c r="W447" s="103"/>
      <c r="X447" s="103"/>
      <c r="AD447" s="92"/>
      <c r="AE447" s="92"/>
      <c r="CU447" s="88"/>
      <c r="CV447" s="88"/>
      <c r="CW447" s="88"/>
      <c r="CX447" s="88"/>
      <c r="CY447" s="88"/>
      <c r="CZ447" s="88"/>
      <c r="DA447" s="88"/>
      <c r="DB447" s="88"/>
      <c r="DC447" s="88"/>
      <c r="DD447" s="88"/>
      <c r="DE447" s="88"/>
      <c r="DF447" s="88"/>
      <c r="DG447" s="88"/>
      <c r="DH447" s="88"/>
      <c r="DI447" s="88"/>
      <c r="DJ447" s="88"/>
      <c r="DK447" s="88"/>
      <c r="DL447" s="88"/>
      <c r="DM447" s="88"/>
      <c r="DN447" s="88"/>
      <c r="DO447" s="88"/>
      <c r="DP447" s="88"/>
      <c r="DQ447" s="88"/>
      <c r="DR447" s="88"/>
      <c r="DS447" s="88"/>
      <c r="DT447" s="88"/>
    </row>
    <row r="448" spans="10:124" s="38" customFormat="1" x14ac:dyDescent="0.25">
      <c r="J448" s="68"/>
      <c r="V448" s="68"/>
      <c r="W448" s="103"/>
      <c r="X448" s="103"/>
      <c r="AD448" s="92"/>
      <c r="AE448" s="92"/>
      <c r="CU448" s="88"/>
      <c r="CV448" s="88"/>
      <c r="CW448" s="88"/>
      <c r="CX448" s="88"/>
      <c r="CY448" s="88"/>
      <c r="CZ448" s="88"/>
      <c r="DA448" s="88"/>
      <c r="DB448" s="88"/>
      <c r="DC448" s="88"/>
      <c r="DD448" s="88"/>
      <c r="DE448" s="88"/>
      <c r="DF448" s="88"/>
      <c r="DG448" s="88"/>
      <c r="DH448" s="88"/>
      <c r="DI448" s="88"/>
      <c r="DJ448" s="88"/>
      <c r="DK448" s="88"/>
      <c r="DL448" s="88"/>
      <c r="DM448" s="88"/>
      <c r="DN448" s="88"/>
      <c r="DO448" s="88"/>
      <c r="DP448" s="88"/>
      <c r="DQ448" s="88"/>
      <c r="DR448" s="88"/>
      <c r="DS448" s="88"/>
      <c r="DT448" s="88"/>
    </row>
    <row r="449" spans="10:124" s="38" customFormat="1" x14ac:dyDescent="0.25">
      <c r="J449" s="68"/>
      <c r="V449" s="68"/>
      <c r="W449" s="103"/>
      <c r="X449" s="103"/>
      <c r="AD449" s="92"/>
      <c r="AE449" s="92"/>
      <c r="CU449" s="88"/>
      <c r="CV449" s="88"/>
      <c r="CW449" s="88"/>
      <c r="CX449" s="88"/>
      <c r="CY449" s="88"/>
      <c r="CZ449" s="88"/>
      <c r="DA449" s="88"/>
      <c r="DB449" s="88"/>
      <c r="DC449" s="88"/>
      <c r="DD449" s="88"/>
      <c r="DE449" s="88"/>
      <c r="DF449" s="88"/>
      <c r="DG449" s="88"/>
      <c r="DH449" s="88"/>
      <c r="DI449" s="88"/>
      <c r="DJ449" s="88"/>
      <c r="DK449" s="88"/>
      <c r="DL449" s="88"/>
      <c r="DM449" s="88"/>
      <c r="DN449" s="88"/>
      <c r="DO449" s="88"/>
      <c r="DP449" s="88"/>
      <c r="DQ449" s="88"/>
      <c r="DR449" s="88"/>
      <c r="DS449" s="88"/>
      <c r="DT449" s="88"/>
    </row>
    <row r="450" spans="10:124" s="38" customFormat="1" x14ac:dyDescent="0.25">
      <c r="J450" s="68"/>
      <c r="V450" s="68"/>
      <c r="W450" s="103"/>
      <c r="X450" s="103"/>
      <c r="AD450" s="92"/>
      <c r="AE450" s="92"/>
      <c r="CU450" s="88"/>
      <c r="CV450" s="88"/>
      <c r="CW450" s="88"/>
      <c r="CX450" s="88"/>
      <c r="CY450" s="88"/>
      <c r="CZ450" s="88"/>
      <c r="DA450" s="88"/>
      <c r="DB450" s="88"/>
      <c r="DC450" s="88"/>
      <c r="DD450" s="88"/>
      <c r="DE450" s="88"/>
      <c r="DF450" s="88"/>
      <c r="DG450" s="88"/>
      <c r="DH450" s="88"/>
      <c r="DI450" s="88"/>
      <c r="DJ450" s="88"/>
      <c r="DK450" s="88"/>
      <c r="DL450" s="88"/>
      <c r="DM450" s="88"/>
      <c r="DN450" s="88"/>
      <c r="DO450" s="88"/>
      <c r="DP450" s="88"/>
      <c r="DQ450" s="88"/>
      <c r="DR450" s="88"/>
      <c r="DS450" s="88"/>
      <c r="DT450" s="88"/>
    </row>
    <row r="451" spans="10:124" s="38" customFormat="1" x14ac:dyDescent="0.25">
      <c r="J451" s="68"/>
      <c r="V451" s="68"/>
      <c r="W451" s="103"/>
      <c r="X451" s="103"/>
      <c r="AD451" s="92"/>
      <c r="AE451" s="92"/>
      <c r="CU451" s="88"/>
      <c r="CV451" s="88"/>
      <c r="CW451" s="88"/>
      <c r="CX451" s="88"/>
      <c r="CY451" s="88"/>
      <c r="CZ451" s="88"/>
      <c r="DA451" s="88"/>
      <c r="DB451" s="88"/>
      <c r="DC451" s="88"/>
      <c r="DD451" s="88"/>
      <c r="DE451" s="88"/>
      <c r="DF451" s="88"/>
      <c r="DG451" s="88"/>
      <c r="DH451" s="88"/>
      <c r="DI451" s="88"/>
      <c r="DJ451" s="88"/>
      <c r="DK451" s="88"/>
      <c r="DL451" s="88"/>
      <c r="DM451" s="88"/>
      <c r="DN451" s="88"/>
      <c r="DO451" s="88"/>
      <c r="DP451" s="88"/>
      <c r="DQ451" s="88"/>
      <c r="DR451" s="88"/>
      <c r="DS451" s="88"/>
      <c r="DT451" s="88"/>
    </row>
    <row r="452" spans="10:124" s="38" customFormat="1" x14ac:dyDescent="0.25">
      <c r="J452" s="68"/>
      <c r="V452" s="68"/>
      <c r="W452" s="103"/>
      <c r="X452" s="103"/>
      <c r="AD452" s="92"/>
      <c r="AE452" s="92"/>
      <c r="CU452" s="88"/>
      <c r="CV452" s="88"/>
      <c r="CW452" s="88"/>
      <c r="CX452" s="88"/>
      <c r="CY452" s="88"/>
      <c r="CZ452" s="88"/>
      <c r="DA452" s="88"/>
      <c r="DB452" s="88"/>
      <c r="DC452" s="88"/>
      <c r="DD452" s="88"/>
      <c r="DE452" s="88"/>
      <c r="DF452" s="88"/>
      <c r="DG452" s="88"/>
      <c r="DH452" s="88"/>
      <c r="DI452" s="88"/>
      <c r="DJ452" s="88"/>
      <c r="DK452" s="88"/>
      <c r="DL452" s="88"/>
      <c r="DM452" s="88"/>
      <c r="DN452" s="88"/>
      <c r="DO452" s="88"/>
      <c r="DP452" s="88"/>
      <c r="DQ452" s="88"/>
      <c r="DR452" s="88"/>
      <c r="DS452" s="88"/>
      <c r="DT452" s="88"/>
    </row>
    <row r="453" spans="10:124" s="38" customFormat="1" x14ac:dyDescent="0.25">
      <c r="J453" s="68"/>
      <c r="V453" s="68"/>
      <c r="W453" s="103"/>
      <c r="X453" s="103"/>
      <c r="AD453" s="92"/>
      <c r="AE453" s="92"/>
      <c r="CU453" s="88"/>
      <c r="CV453" s="88"/>
      <c r="CW453" s="88"/>
      <c r="CX453" s="88"/>
      <c r="CY453" s="88"/>
      <c r="CZ453" s="88"/>
      <c r="DA453" s="88"/>
      <c r="DB453" s="88"/>
      <c r="DC453" s="88"/>
      <c r="DD453" s="88"/>
      <c r="DE453" s="88"/>
      <c r="DF453" s="88"/>
      <c r="DG453" s="88"/>
      <c r="DH453" s="88"/>
      <c r="DI453" s="88"/>
      <c r="DJ453" s="88"/>
      <c r="DK453" s="88"/>
      <c r="DL453" s="88"/>
      <c r="DM453" s="88"/>
      <c r="DN453" s="88"/>
      <c r="DO453" s="88"/>
      <c r="DP453" s="88"/>
      <c r="DQ453" s="88"/>
      <c r="DR453" s="88"/>
      <c r="DS453" s="88"/>
      <c r="DT453" s="88"/>
    </row>
    <row r="454" spans="10:124" s="38" customFormat="1" x14ac:dyDescent="0.25">
      <c r="J454" s="68"/>
      <c r="V454" s="68"/>
      <c r="W454" s="103"/>
      <c r="X454" s="103"/>
      <c r="AD454" s="92"/>
      <c r="AE454" s="92"/>
      <c r="CU454" s="88"/>
      <c r="CV454" s="88"/>
      <c r="CW454" s="88"/>
      <c r="CX454" s="88"/>
      <c r="CY454" s="88"/>
      <c r="CZ454" s="88"/>
      <c r="DA454" s="88"/>
      <c r="DB454" s="88"/>
      <c r="DC454" s="88"/>
      <c r="DD454" s="88"/>
      <c r="DE454" s="88"/>
      <c r="DF454" s="88"/>
      <c r="DG454" s="88"/>
      <c r="DH454" s="88"/>
      <c r="DI454" s="88"/>
      <c r="DJ454" s="88"/>
      <c r="DK454" s="88"/>
      <c r="DL454" s="88"/>
      <c r="DM454" s="88"/>
      <c r="DN454" s="88"/>
      <c r="DO454" s="88"/>
      <c r="DP454" s="88"/>
      <c r="DQ454" s="88"/>
      <c r="DR454" s="88"/>
      <c r="DS454" s="88"/>
      <c r="DT454" s="88"/>
    </row>
    <row r="455" spans="10:124" s="38" customFormat="1" x14ac:dyDescent="0.25">
      <c r="J455" s="68"/>
      <c r="V455" s="68"/>
      <c r="W455" s="103"/>
      <c r="X455" s="103"/>
      <c r="AD455" s="92"/>
      <c r="AE455" s="92"/>
      <c r="CU455" s="88"/>
      <c r="CV455" s="88"/>
      <c r="CW455" s="88"/>
      <c r="CX455" s="88"/>
      <c r="CY455" s="88"/>
      <c r="CZ455" s="88"/>
      <c r="DA455" s="88"/>
      <c r="DB455" s="88"/>
      <c r="DC455" s="88"/>
      <c r="DD455" s="88"/>
      <c r="DE455" s="88"/>
      <c r="DF455" s="88"/>
      <c r="DG455" s="88"/>
      <c r="DH455" s="88"/>
      <c r="DI455" s="88"/>
      <c r="DJ455" s="88"/>
      <c r="DK455" s="88"/>
      <c r="DL455" s="88"/>
      <c r="DM455" s="88"/>
      <c r="DN455" s="88"/>
      <c r="DO455" s="88"/>
      <c r="DP455" s="88"/>
      <c r="DQ455" s="88"/>
      <c r="DR455" s="88"/>
      <c r="DS455" s="88"/>
      <c r="DT455" s="88"/>
    </row>
    <row r="456" spans="10:124" s="38" customFormat="1" x14ac:dyDescent="0.25">
      <c r="J456" s="68"/>
      <c r="V456" s="68"/>
      <c r="W456" s="103"/>
      <c r="X456" s="103"/>
      <c r="AD456" s="92"/>
      <c r="AE456" s="92"/>
      <c r="CU456" s="88"/>
      <c r="CV456" s="88"/>
      <c r="CW456" s="88"/>
      <c r="CX456" s="88"/>
      <c r="CY456" s="88"/>
      <c r="CZ456" s="88"/>
      <c r="DA456" s="88"/>
      <c r="DB456" s="88"/>
      <c r="DC456" s="88"/>
      <c r="DD456" s="88"/>
      <c r="DE456" s="88"/>
      <c r="DF456" s="88"/>
      <c r="DG456" s="88"/>
      <c r="DH456" s="88"/>
      <c r="DI456" s="88"/>
      <c r="DJ456" s="88"/>
      <c r="DK456" s="88"/>
      <c r="DL456" s="88"/>
      <c r="DM456" s="88"/>
      <c r="DN456" s="88"/>
      <c r="DO456" s="88"/>
      <c r="DP456" s="88"/>
      <c r="DQ456" s="88"/>
      <c r="DR456" s="88"/>
      <c r="DS456" s="88"/>
      <c r="DT456" s="88"/>
    </row>
    <row r="457" spans="10:124" s="38" customFormat="1" x14ac:dyDescent="0.25">
      <c r="J457" s="68"/>
      <c r="V457" s="68"/>
      <c r="W457" s="103"/>
      <c r="X457" s="103"/>
      <c r="AD457" s="92"/>
      <c r="AE457" s="92"/>
      <c r="CU457" s="88"/>
      <c r="CV457" s="88"/>
      <c r="CW457" s="88"/>
      <c r="CX457" s="88"/>
      <c r="CY457" s="88"/>
      <c r="CZ457" s="88"/>
      <c r="DA457" s="88"/>
      <c r="DB457" s="88"/>
      <c r="DC457" s="88"/>
      <c r="DD457" s="88"/>
      <c r="DE457" s="88"/>
      <c r="DF457" s="88"/>
      <c r="DG457" s="88"/>
      <c r="DH457" s="88"/>
      <c r="DI457" s="88"/>
      <c r="DJ457" s="88"/>
      <c r="DK457" s="88"/>
      <c r="DL457" s="88"/>
      <c r="DM457" s="88"/>
      <c r="DN457" s="88"/>
      <c r="DO457" s="88"/>
      <c r="DP457" s="88"/>
      <c r="DQ457" s="88"/>
      <c r="DR457" s="88"/>
      <c r="DS457" s="88"/>
      <c r="DT457" s="88"/>
    </row>
    <row r="458" spans="10:124" s="38" customFormat="1" x14ac:dyDescent="0.25">
      <c r="J458" s="68"/>
      <c r="V458" s="68"/>
      <c r="W458" s="103"/>
      <c r="X458" s="103"/>
      <c r="AD458" s="92"/>
      <c r="AE458" s="92"/>
      <c r="CU458" s="88"/>
      <c r="CV458" s="88"/>
      <c r="CW458" s="88"/>
      <c r="CX458" s="88"/>
      <c r="CY458" s="88"/>
      <c r="CZ458" s="88"/>
      <c r="DA458" s="88"/>
      <c r="DB458" s="88"/>
      <c r="DC458" s="88"/>
      <c r="DD458" s="88"/>
      <c r="DE458" s="88"/>
      <c r="DF458" s="88"/>
      <c r="DG458" s="88"/>
      <c r="DH458" s="88"/>
      <c r="DI458" s="88"/>
      <c r="DJ458" s="88"/>
      <c r="DK458" s="88"/>
      <c r="DL458" s="88"/>
      <c r="DM458" s="88"/>
      <c r="DN458" s="88"/>
      <c r="DO458" s="88"/>
      <c r="DP458" s="88"/>
      <c r="DQ458" s="88"/>
      <c r="DR458" s="88"/>
      <c r="DS458" s="88"/>
      <c r="DT458" s="88"/>
    </row>
    <row r="459" spans="10:124" s="38" customFormat="1" x14ac:dyDescent="0.25">
      <c r="J459" s="68"/>
      <c r="V459" s="68"/>
      <c r="W459" s="103"/>
      <c r="X459" s="103"/>
      <c r="AD459" s="92"/>
      <c r="AE459" s="92"/>
      <c r="CU459" s="88"/>
      <c r="CV459" s="88"/>
      <c r="CW459" s="88"/>
      <c r="CX459" s="88"/>
      <c r="CY459" s="88"/>
      <c r="CZ459" s="88"/>
      <c r="DA459" s="88"/>
      <c r="DB459" s="88"/>
      <c r="DC459" s="88"/>
      <c r="DD459" s="88"/>
      <c r="DE459" s="88"/>
      <c r="DF459" s="88"/>
      <c r="DG459" s="88"/>
      <c r="DH459" s="88"/>
      <c r="DI459" s="88"/>
      <c r="DJ459" s="88"/>
      <c r="DK459" s="88"/>
      <c r="DL459" s="88"/>
      <c r="DM459" s="88"/>
      <c r="DN459" s="88"/>
      <c r="DO459" s="88"/>
      <c r="DP459" s="88"/>
      <c r="DQ459" s="88"/>
      <c r="DR459" s="88"/>
      <c r="DS459" s="88"/>
      <c r="DT459" s="88"/>
    </row>
    <row r="460" spans="10:124" s="38" customFormat="1" x14ac:dyDescent="0.25">
      <c r="J460" s="68"/>
      <c r="V460" s="68"/>
      <c r="W460" s="103"/>
      <c r="X460" s="103"/>
      <c r="AD460" s="92"/>
      <c r="AE460" s="92"/>
      <c r="CU460" s="88"/>
      <c r="CV460" s="88"/>
      <c r="CW460" s="88"/>
      <c r="CX460" s="88"/>
      <c r="CY460" s="88"/>
      <c r="CZ460" s="88"/>
      <c r="DA460" s="88"/>
      <c r="DB460" s="88"/>
      <c r="DC460" s="88"/>
      <c r="DD460" s="88"/>
      <c r="DE460" s="88"/>
      <c r="DF460" s="88"/>
      <c r="DG460" s="88"/>
      <c r="DH460" s="88"/>
      <c r="DI460" s="88"/>
      <c r="DJ460" s="88"/>
      <c r="DK460" s="88"/>
      <c r="DL460" s="88"/>
      <c r="DM460" s="88"/>
      <c r="DN460" s="88"/>
      <c r="DO460" s="88"/>
      <c r="DP460" s="88"/>
      <c r="DQ460" s="88"/>
      <c r="DR460" s="88"/>
      <c r="DS460" s="88"/>
      <c r="DT460" s="88"/>
    </row>
    <row r="461" spans="10:124" s="38" customFormat="1" x14ac:dyDescent="0.25">
      <c r="J461" s="68"/>
      <c r="V461" s="68"/>
      <c r="W461" s="103"/>
      <c r="X461" s="103"/>
      <c r="AD461" s="92"/>
      <c r="AE461" s="92"/>
      <c r="CU461" s="88"/>
      <c r="CV461" s="88"/>
      <c r="CW461" s="88"/>
      <c r="CX461" s="88"/>
      <c r="CY461" s="88"/>
      <c r="CZ461" s="88"/>
      <c r="DA461" s="88"/>
      <c r="DB461" s="88"/>
      <c r="DC461" s="88"/>
      <c r="DD461" s="88"/>
      <c r="DE461" s="88"/>
      <c r="DF461" s="88"/>
      <c r="DG461" s="88"/>
      <c r="DH461" s="88"/>
      <c r="DI461" s="88"/>
      <c r="DJ461" s="88"/>
      <c r="DK461" s="88"/>
      <c r="DL461" s="88"/>
      <c r="DM461" s="88"/>
      <c r="DN461" s="88"/>
      <c r="DO461" s="88"/>
      <c r="DP461" s="88"/>
      <c r="DQ461" s="88"/>
      <c r="DR461" s="88"/>
      <c r="DS461" s="88"/>
      <c r="DT461" s="88"/>
    </row>
    <row r="462" spans="10:124" s="38" customFormat="1" x14ac:dyDescent="0.25">
      <c r="J462" s="68"/>
      <c r="V462" s="68"/>
      <c r="W462" s="103"/>
      <c r="X462" s="103"/>
      <c r="AD462" s="92"/>
      <c r="AE462" s="92"/>
      <c r="CU462" s="88"/>
      <c r="CV462" s="88"/>
      <c r="CW462" s="88"/>
      <c r="CX462" s="88"/>
      <c r="CY462" s="88"/>
      <c r="CZ462" s="88"/>
      <c r="DA462" s="88"/>
      <c r="DB462" s="88"/>
      <c r="DC462" s="88"/>
      <c r="DD462" s="88"/>
      <c r="DE462" s="88"/>
      <c r="DF462" s="88"/>
      <c r="DG462" s="88"/>
      <c r="DH462" s="88"/>
      <c r="DI462" s="88"/>
      <c r="DJ462" s="88"/>
      <c r="DK462" s="88"/>
      <c r="DL462" s="88"/>
      <c r="DM462" s="88"/>
      <c r="DN462" s="88"/>
      <c r="DO462" s="88"/>
      <c r="DP462" s="88"/>
      <c r="DQ462" s="88"/>
      <c r="DR462" s="88"/>
      <c r="DS462" s="88"/>
      <c r="DT462" s="88"/>
    </row>
    <row r="463" spans="10:124" s="38" customFormat="1" x14ac:dyDescent="0.25">
      <c r="J463" s="68"/>
      <c r="V463" s="68"/>
      <c r="W463" s="103"/>
      <c r="X463" s="103"/>
      <c r="AD463" s="92"/>
      <c r="AE463" s="92"/>
      <c r="CU463" s="88"/>
      <c r="CV463" s="88"/>
      <c r="CW463" s="88"/>
      <c r="CX463" s="88"/>
      <c r="CY463" s="88"/>
      <c r="CZ463" s="88"/>
      <c r="DA463" s="88"/>
      <c r="DB463" s="88"/>
      <c r="DC463" s="88"/>
      <c r="DD463" s="88"/>
      <c r="DE463" s="88"/>
      <c r="DF463" s="88"/>
      <c r="DG463" s="88"/>
      <c r="DH463" s="88"/>
      <c r="DI463" s="88"/>
      <c r="DJ463" s="88"/>
      <c r="DK463" s="88"/>
      <c r="DL463" s="88"/>
      <c r="DM463" s="88"/>
      <c r="DN463" s="88"/>
      <c r="DO463" s="88"/>
      <c r="DP463" s="88"/>
      <c r="DQ463" s="88"/>
      <c r="DR463" s="88"/>
      <c r="DS463" s="88"/>
      <c r="DT463" s="88"/>
    </row>
    <row r="464" spans="10:124" s="38" customFormat="1" x14ac:dyDescent="0.25">
      <c r="J464" s="68"/>
      <c r="V464" s="68"/>
      <c r="W464" s="103"/>
      <c r="X464" s="103"/>
      <c r="AD464" s="92"/>
      <c r="AE464" s="92"/>
      <c r="CU464" s="88"/>
      <c r="CV464" s="88"/>
      <c r="CW464" s="88"/>
      <c r="CX464" s="88"/>
      <c r="CY464" s="88"/>
      <c r="CZ464" s="88"/>
      <c r="DA464" s="88"/>
      <c r="DB464" s="88"/>
      <c r="DC464" s="88"/>
      <c r="DD464" s="88"/>
      <c r="DE464" s="88"/>
      <c r="DF464" s="88"/>
      <c r="DG464" s="88"/>
      <c r="DH464" s="88"/>
      <c r="DI464" s="88"/>
      <c r="DJ464" s="88"/>
      <c r="DK464" s="88"/>
      <c r="DL464" s="88"/>
      <c r="DM464" s="88"/>
      <c r="DN464" s="88"/>
      <c r="DO464" s="88"/>
      <c r="DP464" s="88"/>
      <c r="DQ464" s="88"/>
      <c r="DR464" s="88"/>
      <c r="DS464" s="88"/>
      <c r="DT464" s="88"/>
    </row>
    <row r="465" spans="10:124" s="38" customFormat="1" x14ac:dyDescent="0.25">
      <c r="J465" s="68"/>
      <c r="V465" s="68"/>
      <c r="W465" s="103"/>
      <c r="X465" s="103"/>
      <c r="AD465" s="92"/>
      <c r="AE465" s="92"/>
      <c r="CU465" s="88"/>
      <c r="CV465" s="88"/>
      <c r="CW465" s="88"/>
      <c r="CX465" s="88"/>
      <c r="CY465" s="88"/>
      <c r="CZ465" s="88"/>
      <c r="DA465" s="88"/>
      <c r="DB465" s="88"/>
      <c r="DC465" s="88"/>
      <c r="DD465" s="88"/>
      <c r="DE465" s="88"/>
      <c r="DF465" s="88"/>
      <c r="DG465" s="88"/>
      <c r="DH465" s="88"/>
      <c r="DI465" s="88"/>
      <c r="DJ465" s="88"/>
      <c r="DK465" s="88"/>
      <c r="DL465" s="88"/>
      <c r="DM465" s="88"/>
      <c r="DN465" s="88"/>
      <c r="DO465" s="88"/>
      <c r="DP465" s="88"/>
      <c r="DQ465" s="88"/>
      <c r="DR465" s="88"/>
      <c r="DS465" s="88"/>
      <c r="DT465" s="88"/>
    </row>
    <row r="466" spans="10:124" s="38" customFormat="1" x14ac:dyDescent="0.25">
      <c r="J466" s="68"/>
      <c r="V466" s="68"/>
      <c r="W466" s="103"/>
      <c r="X466" s="103"/>
      <c r="AD466" s="92"/>
      <c r="AE466" s="92"/>
      <c r="CU466" s="88"/>
      <c r="CV466" s="88"/>
      <c r="CW466" s="88"/>
      <c r="CX466" s="88"/>
      <c r="CY466" s="88"/>
      <c r="CZ466" s="88"/>
      <c r="DA466" s="88"/>
      <c r="DB466" s="88"/>
      <c r="DC466" s="88"/>
      <c r="DD466" s="88"/>
      <c r="DE466" s="88"/>
      <c r="DF466" s="88"/>
      <c r="DG466" s="88"/>
      <c r="DH466" s="88"/>
      <c r="DI466" s="88"/>
      <c r="DJ466" s="88"/>
      <c r="DK466" s="88"/>
      <c r="DL466" s="88"/>
      <c r="DM466" s="88"/>
      <c r="DN466" s="88"/>
      <c r="DO466" s="88"/>
      <c r="DP466" s="88"/>
      <c r="DQ466" s="88"/>
      <c r="DR466" s="88"/>
      <c r="DS466" s="88"/>
      <c r="DT466" s="88"/>
    </row>
    <row r="467" spans="10:124" s="38" customFormat="1" x14ac:dyDescent="0.25">
      <c r="J467" s="68"/>
      <c r="V467" s="68"/>
      <c r="W467" s="103"/>
      <c r="X467" s="103"/>
      <c r="AD467" s="92"/>
      <c r="AE467" s="92"/>
      <c r="CU467" s="88"/>
      <c r="CV467" s="88"/>
      <c r="CW467" s="88"/>
      <c r="CX467" s="88"/>
      <c r="CY467" s="88"/>
      <c r="CZ467" s="88"/>
      <c r="DA467" s="88"/>
      <c r="DB467" s="88"/>
      <c r="DC467" s="88"/>
      <c r="DD467" s="88"/>
      <c r="DE467" s="88"/>
      <c r="DF467" s="88"/>
      <c r="DG467" s="88"/>
      <c r="DH467" s="88"/>
      <c r="DI467" s="88"/>
      <c r="DJ467" s="88"/>
      <c r="DK467" s="88"/>
      <c r="DL467" s="88"/>
      <c r="DM467" s="88"/>
      <c r="DN467" s="88"/>
      <c r="DO467" s="88"/>
      <c r="DP467" s="88"/>
      <c r="DQ467" s="88"/>
      <c r="DR467" s="88"/>
      <c r="DS467" s="88"/>
      <c r="DT467" s="88"/>
    </row>
    <row r="468" spans="10:124" s="38" customFormat="1" x14ac:dyDescent="0.25">
      <c r="J468" s="68"/>
      <c r="V468" s="68"/>
      <c r="W468" s="103"/>
      <c r="X468" s="103"/>
      <c r="AD468" s="92"/>
      <c r="AE468" s="92"/>
      <c r="CU468" s="88"/>
      <c r="CV468" s="88"/>
      <c r="CW468" s="88"/>
      <c r="CX468" s="88"/>
      <c r="CY468" s="88"/>
      <c r="CZ468" s="88"/>
      <c r="DA468" s="88"/>
      <c r="DB468" s="88"/>
      <c r="DC468" s="88"/>
      <c r="DD468" s="88"/>
      <c r="DE468" s="88"/>
      <c r="DF468" s="88"/>
      <c r="DG468" s="88"/>
      <c r="DH468" s="88"/>
      <c r="DI468" s="88"/>
      <c r="DJ468" s="88"/>
      <c r="DK468" s="88"/>
      <c r="DL468" s="88"/>
      <c r="DM468" s="88"/>
      <c r="DN468" s="88"/>
      <c r="DO468" s="88"/>
      <c r="DP468" s="88"/>
      <c r="DQ468" s="88"/>
      <c r="DR468" s="88"/>
      <c r="DS468" s="88"/>
      <c r="DT468" s="88"/>
    </row>
    <row r="469" spans="10:124" s="38" customFormat="1" x14ac:dyDescent="0.25">
      <c r="J469" s="68"/>
      <c r="V469" s="68"/>
      <c r="W469" s="103"/>
      <c r="X469" s="103"/>
      <c r="AD469" s="92"/>
      <c r="AE469" s="92"/>
      <c r="CU469" s="88"/>
      <c r="CV469" s="88"/>
      <c r="CW469" s="88"/>
      <c r="CX469" s="88"/>
      <c r="CY469" s="88"/>
      <c r="CZ469" s="88"/>
      <c r="DA469" s="88"/>
      <c r="DB469" s="88"/>
      <c r="DC469" s="88"/>
      <c r="DD469" s="88"/>
      <c r="DE469" s="88"/>
      <c r="DF469" s="88"/>
      <c r="DG469" s="88"/>
      <c r="DH469" s="88"/>
      <c r="DI469" s="88"/>
      <c r="DJ469" s="88"/>
      <c r="DK469" s="88"/>
      <c r="DL469" s="88"/>
      <c r="DM469" s="88"/>
      <c r="DN469" s="88"/>
      <c r="DO469" s="88"/>
      <c r="DP469" s="88"/>
      <c r="DQ469" s="88"/>
      <c r="DR469" s="88"/>
      <c r="DS469" s="88"/>
      <c r="DT469" s="88"/>
    </row>
    <row r="470" spans="10:124" s="38" customFormat="1" x14ac:dyDescent="0.25">
      <c r="J470" s="68"/>
      <c r="V470" s="68"/>
      <c r="W470" s="103"/>
      <c r="X470" s="103"/>
      <c r="AD470" s="92"/>
      <c r="AE470" s="92"/>
      <c r="CU470" s="88"/>
      <c r="CV470" s="88"/>
      <c r="CW470" s="88"/>
      <c r="CX470" s="88"/>
      <c r="CY470" s="88"/>
      <c r="CZ470" s="88"/>
      <c r="DA470" s="88"/>
      <c r="DB470" s="88"/>
      <c r="DC470" s="88"/>
      <c r="DD470" s="88"/>
      <c r="DE470" s="88"/>
      <c r="DF470" s="88"/>
      <c r="DG470" s="88"/>
      <c r="DH470" s="88"/>
      <c r="DI470" s="88"/>
      <c r="DJ470" s="88"/>
      <c r="DK470" s="88"/>
      <c r="DL470" s="88"/>
      <c r="DM470" s="88"/>
      <c r="DN470" s="88"/>
      <c r="DO470" s="88"/>
      <c r="DP470" s="88"/>
      <c r="DQ470" s="88"/>
      <c r="DR470" s="88"/>
      <c r="DS470" s="88"/>
      <c r="DT470" s="88"/>
    </row>
    <row r="471" spans="10:124" s="38" customFormat="1" x14ac:dyDescent="0.25">
      <c r="J471" s="68"/>
      <c r="V471" s="68"/>
      <c r="W471" s="103"/>
      <c r="X471" s="103"/>
      <c r="AD471" s="92"/>
      <c r="AE471" s="92"/>
      <c r="CU471" s="88"/>
      <c r="CV471" s="88"/>
      <c r="CW471" s="88"/>
      <c r="CX471" s="88"/>
      <c r="CY471" s="88"/>
      <c r="CZ471" s="88"/>
      <c r="DA471" s="88"/>
      <c r="DB471" s="88"/>
      <c r="DC471" s="88"/>
      <c r="DD471" s="88"/>
      <c r="DE471" s="88"/>
      <c r="DF471" s="88"/>
      <c r="DG471" s="88"/>
      <c r="DH471" s="88"/>
      <c r="DI471" s="88"/>
      <c r="DJ471" s="88"/>
      <c r="DK471" s="88"/>
      <c r="DL471" s="88"/>
      <c r="DM471" s="88"/>
      <c r="DN471" s="88"/>
      <c r="DO471" s="88"/>
      <c r="DP471" s="88"/>
      <c r="DQ471" s="88"/>
      <c r="DR471" s="88"/>
      <c r="DS471" s="88"/>
      <c r="DT471" s="88"/>
    </row>
    <row r="472" spans="10:124" s="38" customFormat="1" x14ac:dyDescent="0.25">
      <c r="J472" s="68"/>
      <c r="V472" s="68"/>
      <c r="W472" s="103"/>
      <c r="X472" s="103"/>
      <c r="AD472" s="92"/>
      <c r="AE472" s="92"/>
      <c r="CU472" s="88"/>
      <c r="CV472" s="88"/>
      <c r="CW472" s="88"/>
      <c r="CX472" s="88"/>
      <c r="CY472" s="88"/>
      <c r="CZ472" s="88"/>
      <c r="DA472" s="88"/>
      <c r="DB472" s="88"/>
      <c r="DC472" s="88"/>
      <c r="DD472" s="88"/>
      <c r="DE472" s="88"/>
      <c r="DF472" s="88"/>
      <c r="DG472" s="88"/>
      <c r="DH472" s="88"/>
      <c r="DI472" s="88"/>
      <c r="DJ472" s="88"/>
      <c r="DK472" s="88"/>
      <c r="DL472" s="88"/>
      <c r="DM472" s="88"/>
      <c r="DN472" s="88"/>
      <c r="DO472" s="88"/>
      <c r="DP472" s="88"/>
      <c r="DQ472" s="88"/>
      <c r="DR472" s="88"/>
      <c r="DS472" s="88"/>
      <c r="DT472" s="88"/>
    </row>
    <row r="473" spans="10:124" s="38" customFormat="1" x14ac:dyDescent="0.25">
      <c r="J473" s="68"/>
      <c r="V473" s="68"/>
      <c r="W473" s="103"/>
      <c r="X473" s="103"/>
      <c r="AD473" s="92"/>
      <c r="AE473" s="92"/>
      <c r="CU473" s="88"/>
      <c r="CV473" s="88"/>
      <c r="CW473" s="88"/>
      <c r="CX473" s="88"/>
      <c r="CY473" s="88"/>
      <c r="CZ473" s="88"/>
      <c r="DA473" s="88"/>
      <c r="DB473" s="88"/>
      <c r="DC473" s="88"/>
      <c r="DD473" s="88"/>
      <c r="DE473" s="88"/>
      <c r="DF473" s="88"/>
      <c r="DG473" s="88"/>
      <c r="DH473" s="88"/>
      <c r="DI473" s="88"/>
      <c r="DJ473" s="88"/>
      <c r="DK473" s="88"/>
      <c r="DL473" s="88"/>
      <c r="DM473" s="88"/>
      <c r="DN473" s="88"/>
      <c r="DO473" s="88"/>
      <c r="DP473" s="88"/>
      <c r="DQ473" s="88"/>
      <c r="DR473" s="88"/>
      <c r="DS473" s="88"/>
      <c r="DT473" s="88"/>
    </row>
    <row r="474" spans="10:124" s="38" customFormat="1" x14ac:dyDescent="0.25">
      <c r="J474" s="68"/>
      <c r="V474" s="68"/>
      <c r="W474" s="103"/>
      <c r="X474" s="103"/>
      <c r="AD474" s="92"/>
      <c r="AE474" s="92"/>
      <c r="CU474" s="88"/>
      <c r="CV474" s="88"/>
      <c r="CW474" s="88"/>
      <c r="CX474" s="88"/>
      <c r="CY474" s="88"/>
      <c r="CZ474" s="88"/>
      <c r="DA474" s="88"/>
      <c r="DB474" s="88"/>
      <c r="DC474" s="88"/>
      <c r="DD474" s="88"/>
      <c r="DE474" s="88"/>
      <c r="DF474" s="88"/>
      <c r="DG474" s="88"/>
      <c r="DH474" s="88"/>
      <c r="DI474" s="88"/>
      <c r="DJ474" s="88"/>
      <c r="DK474" s="88"/>
      <c r="DL474" s="88"/>
      <c r="DM474" s="88"/>
      <c r="DN474" s="88"/>
      <c r="DO474" s="88"/>
      <c r="DP474" s="88"/>
      <c r="DQ474" s="88"/>
      <c r="DR474" s="88"/>
      <c r="DS474" s="88"/>
      <c r="DT474" s="88"/>
    </row>
    <row r="475" spans="10:124" s="38" customFormat="1" x14ac:dyDescent="0.25">
      <c r="J475" s="68"/>
      <c r="V475" s="68"/>
      <c r="W475" s="103"/>
      <c r="X475" s="103"/>
      <c r="AD475" s="92"/>
      <c r="AE475" s="92"/>
      <c r="CU475" s="88"/>
      <c r="CV475" s="88"/>
      <c r="CW475" s="88"/>
      <c r="CX475" s="88"/>
      <c r="CY475" s="88"/>
      <c r="CZ475" s="88"/>
      <c r="DA475" s="88"/>
      <c r="DB475" s="88"/>
      <c r="DC475" s="88"/>
      <c r="DD475" s="88"/>
      <c r="DE475" s="88"/>
      <c r="DF475" s="88"/>
      <c r="DG475" s="88"/>
      <c r="DH475" s="88"/>
      <c r="DI475" s="88"/>
      <c r="DJ475" s="88"/>
      <c r="DK475" s="88"/>
      <c r="DL475" s="88"/>
      <c r="DM475" s="88"/>
      <c r="DN475" s="88"/>
      <c r="DO475" s="88"/>
      <c r="DP475" s="88"/>
      <c r="DQ475" s="88"/>
      <c r="DR475" s="88"/>
      <c r="DS475" s="88"/>
      <c r="DT475" s="88"/>
    </row>
    <row r="476" spans="10:124" s="38" customFormat="1" x14ac:dyDescent="0.25">
      <c r="J476" s="68"/>
      <c r="V476" s="68"/>
      <c r="W476" s="103"/>
      <c r="X476" s="103"/>
      <c r="AD476" s="92"/>
      <c r="AE476" s="92"/>
      <c r="CU476" s="88"/>
      <c r="CV476" s="88"/>
      <c r="CW476" s="88"/>
      <c r="CX476" s="88"/>
      <c r="CY476" s="88"/>
      <c r="CZ476" s="88"/>
      <c r="DA476" s="88"/>
      <c r="DB476" s="88"/>
      <c r="DC476" s="88"/>
      <c r="DD476" s="88"/>
      <c r="DE476" s="88"/>
      <c r="DF476" s="88"/>
      <c r="DG476" s="88"/>
      <c r="DH476" s="88"/>
      <c r="DI476" s="88"/>
      <c r="DJ476" s="88"/>
      <c r="DK476" s="88"/>
      <c r="DL476" s="88"/>
      <c r="DM476" s="88"/>
      <c r="DN476" s="88"/>
      <c r="DO476" s="88"/>
      <c r="DP476" s="88"/>
      <c r="DQ476" s="88"/>
      <c r="DR476" s="88"/>
      <c r="DS476" s="88"/>
      <c r="DT476" s="88"/>
    </row>
    <row r="477" spans="10:124" s="38" customFormat="1" x14ac:dyDescent="0.25">
      <c r="J477" s="68"/>
      <c r="V477" s="68"/>
      <c r="W477" s="103"/>
      <c r="X477" s="103"/>
      <c r="AD477" s="92"/>
      <c r="AE477" s="92"/>
      <c r="CU477" s="88"/>
      <c r="CV477" s="88"/>
      <c r="CW477" s="88"/>
      <c r="CX477" s="88"/>
      <c r="CY477" s="88"/>
      <c r="CZ477" s="88"/>
      <c r="DA477" s="88"/>
      <c r="DB477" s="88"/>
      <c r="DC477" s="88"/>
      <c r="DD477" s="88"/>
      <c r="DE477" s="88"/>
      <c r="DF477" s="88"/>
      <c r="DG477" s="88"/>
      <c r="DH477" s="88"/>
      <c r="DI477" s="88"/>
      <c r="DJ477" s="88"/>
      <c r="DK477" s="88"/>
      <c r="DL477" s="88"/>
      <c r="DM477" s="88"/>
      <c r="DN477" s="88"/>
      <c r="DO477" s="88"/>
      <c r="DP477" s="88"/>
      <c r="DQ477" s="88"/>
      <c r="DR477" s="88"/>
      <c r="DS477" s="88"/>
      <c r="DT477" s="88"/>
    </row>
    <row r="478" spans="10:124" s="38" customFormat="1" x14ac:dyDescent="0.25">
      <c r="J478" s="68"/>
      <c r="V478" s="68"/>
      <c r="W478" s="103"/>
      <c r="X478" s="103"/>
      <c r="AD478" s="92"/>
      <c r="AE478" s="92"/>
      <c r="CU478" s="88"/>
      <c r="CV478" s="88"/>
      <c r="CW478" s="88"/>
      <c r="CX478" s="88"/>
      <c r="CY478" s="88"/>
      <c r="CZ478" s="88"/>
      <c r="DA478" s="88"/>
      <c r="DB478" s="88"/>
      <c r="DC478" s="88"/>
      <c r="DD478" s="88"/>
      <c r="DE478" s="88"/>
      <c r="DF478" s="88"/>
      <c r="DG478" s="88"/>
      <c r="DH478" s="88"/>
      <c r="DI478" s="88"/>
      <c r="DJ478" s="88"/>
      <c r="DK478" s="88"/>
      <c r="DL478" s="88"/>
      <c r="DM478" s="88"/>
      <c r="DN478" s="88"/>
      <c r="DO478" s="88"/>
      <c r="DP478" s="88"/>
      <c r="DQ478" s="88"/>
      <c r="DR478" s="88"/>
      <c r="DS478" s="88"/>
      <c r="DT478" s="88"/>
    </row>
    <row r="479" spans="10:124" s="38" customFormat="1" x14ac:dyDescent="0.25">
      <c r="J479" s="68"/>
      <c r="V479" s="68"/>
      <c r="W479" s="103"/>
      <c r="X479" s="103"/>
      <c r="AD479" s="92"/>
      <c r="AE479" s="92"/>
      <c r="CU479" s="88"/>
      <c r="CV479" s="88"/>
      <c r="CW479" s="88"/>
      <c r="CX479" s="88"/>
      <c r="CY479" s="88"/>
      <c r="CZ479" s="88"/>
      <c r="DA479" s="88"/>
      <c r="DB479" s="88"/>
      <c r="DC479" s="88"/>
      <c r="DD479" s="88"/>
      <c r="DE479" s="88"/>
      <c r="DF479" s="88"/>
      <c r="DG479" s="88"/>
      <c r="DH479" s="88"/>
      <c r="DI479" s="88"/>
      <c r="DJ479" s="88"/>
      <c r="DK479" s="88"/>
      <c r="DL479" s="88"/>
      <c r="DM479" s="88"/>
      <c r="DN479" s="88"/>
      <c r="DO479" s="88"/>
      <c r="DP479" s="88"/>
      <c r="DQ479" s="88"/>
      <c r="DR479" s="88"/>
      <c r="DS479" s="88"/>
      <c r="DT479" s="88"/>
    </row>
    <row r="480" spans="10:124" s="38" customFormat="1" x14ac:dyDescent="0.25">
      <c r="J480" s="68"/>
      <c r="V480" s="68"/>
      <c r="W480" s="103"/>
      <c r="X480" s="103"/>
      <c r="AD480" s="92"/>
      <c r="AE480" s="92"/>
      <c r="CU480" s="88"/>
      <c r="CV480" s="88"/>
      <c r="CW480" s="88"/>
      <c r="CX480" s="88"/>
      <c r="CY480" s="88"/>
      <c r="CZ480" s="88"/>
      <c r="DA480" s="88"/>
      <c r="DB480" s="88"/>
      <c r="DC480" s="88"/>
      <c r="DD480" s="88"/>
      <c r="DE480" s="88"/>
      <c r="DF480" s="88"/>
      <c r="DG480" s="88"/>
      <c r="DH480" s="88"/>
      <c r="DI480" s="88"/>
      <c r="DJ480" s="88"/>
      <c r="DK480" s="88"/>
      <c r="DL480" s="88"/>
      <c r="DM480" s="88"/>
      <c r="DN480" s="88"/>
      <c r="DO480" s="88"/>
      <c r="DP480" s="88"/>
      <c r="DQ480" s="88"/>
      <c r="DR480" s="88"/>
      <c r="DS480" s="88"/>
      <c r="DT480" s="88"/>
    </row>
    <row r="481" spans="10:124" s="38" customFormat="1" x14ac:dyDescent="0.25">
      <c r="J481" s="68"/>
      <c r="V481" s="68"/>
      <c r="W481" s="103"/>
      <c r="X481" s="103"/>
      <c r="AD481" s="92"/>
      <c r="AE481" s="92"/>
      <c r="CU481" s="88"/>
      <c r="CV481" s="88"/>
      <c r="CW481" s="88"/>
      <c r="CX481" s="88"/>
      <c r="CY481" s="88"/>
      <c r="CZ481" s="88"/>
      <c r="DA481" s="88"/>
      <c r="DB481" s="88"/>
      <c r="DC481" s="88"/>
      <c r="DD481" s="88"/>
      <c r="DE481" s="88"/>
      <c r="DF481" s="88"/>
      <c r="DG481" s="88"/>
      <c r="DH481" s="88"/>
      <c r="DI481" s="88"/>
      <c r="DJ481" s="88"/>
      <c r="DK481" s="88"/>
      <c r="DL481" s="88"/>
      <c r="DM481" s="88"/>
      <c r="DN481" s="88"/>
      <c r="DO481" s="88"/>
      <c r="DP481" s="88"/>
      <c r="DQ481" s="88"/>
      <c r="DR481" s="88"/>
      <c r="DS481" s="88"/>
      <c r="DT481" s="88"/>
    </row>
    <row r="482" spans="10:124" s="38" customFormat="1" x14ac:dyDescent="0.25">
      <c r="J482" s="68"/>
      <c r="V482" s="68"/>
      <c r="W482" s="103"/>
      <c r="X482" s="103"/>
      <c r="AD482" s="92"/>
      <c r="AE482" s="92"/>
      <c r="CU482" s="88"/>
      <c r="CV482" s="88"/>
      <c r="CW482" s="88"/>
      <c r="CX482" s="88"/>
      <c r="CY482" s="88"/>
      <c r="CZ482" s="88"/>
      <c r="DA482" s="88"/>
      <c r="DB482" s="88"/>
      <c r="DC482" s="88"/>
      <c r="DD482" s="88"/>
      <c r="DE482" s="88"/>
      <c r="DF482" s="88"/>
      <c r="DG482" s="88"/>
      <c r="DH482" s="88"/>
      <c r="DI482" s="88"/>
      <c r="DJ482" s="88"/>
      <c r="DK482" s="88"/>
      <c r="DL482" s="88"/>
      <c r="DM482" s="88"/>
      <c r="DN482" s="88"/>
      <c r="DO482" s="88"/>
      <c r="DP482" s="88"/>
      <c r="DQ482" s="88"/>
      <c r="DR482" s="88"/>
      <c r="DS482" s="88"/>
      <c r="DT482" s="88"/>
    </row>
    <row r="483" spans="10:124" s="38" customFormat="1" x14ac:dyDescent="0.25">
      <c r="J483" s="68"/>
      <c r="V483" s="68"/>
      <c r="W483" s="103"/>
      <c r="X483" s="103"/>
      <c r="AD483" s="92"/>
      <c r="AE483" s="92"/>
      <c r="CU483" s="88"/>
      <c r="CV483" s="88"/>
      <c r="CW483" s="88"/>
      <c r="CX483" s="88"/>
      <c r="CY483" s="88"/>
      <c r="CZ483" s="88"/>
      <c r="DA483" s="88"/>
      <c r="DB483" s="88"/>
      <c r="DC483" s="88"/>
      <c r="DD483" s="88"/>
      <c r="DE483" s="88"/>
      <c r="DF483" s="88"/>
      <c r="DG483" s="88"/>
      <c r="DH483" s="88"/>
      <c r="DI483" s="88"/>
      <c r="DJ483" s="88"/>
      <c r="DK483" s="88"/>
      <c r="DL483" s="88"/>
      <c r="DM483" s="88"/>
      <c r="DN483" s="88"/>
      <c r="DO483" s="88"/>
      <c r="DP483" s="88"/>
      <c r="DQ483" s="88"/>
      <c r="DR483" s="88"/>
      <c r="DS483" s="88"/>
      <c r="DT483" s="88"/>
    </row>
    <row r="484" spans="10:124" s="38" customFormat="1" x14ac:dyDescent="0.25">
      <c r="V484" s="68"/>
      <c r="W484" s="103"/>
      <c r="X484" s="103"/>
      <c r="AD484" s="92"/>
      <c r="AE484" s="92"/>
      <c r="CU484" s="88"/>
      <c r="CV484" s="88"/>
      <c r="CW484" s="88"/>
      <c r="CX484" s="88"/>
      <c r="CY484" s="88"/>
      <c r="CZ484" s="88"/>
      <c r="DA484" s="88"/>
      <c r="DB484" s="88"/>
      <c r="DC484" s="88"/>
      <c r="DD484" s="88"/>
      <c r="DE484" s="88"/>
      <c r="DF484" s="88"/>
      <c r="DG484" s="88"/>
      <c r="DH484" s="88"/>
      <c r="DI484" s="88"/>
      <c r="DJ484" s="88"/>
      <c r="DK484" s="88"/>
      <c r="DL484" s="88"/>
      <c r="DM484" s="88"/>
      <c r="DN484" s="88"/>
      <c r="DO484" s="88"/>
      <c r="DP484" s="88"/>
      <c r="DQ484" s="88"/>
      <c r="DR484" s="88"/>
      <c r="DS484" s="88"/>
      <c r="DT484" s="88"/>
    </row>
    <row r="485" spans="10:124" s="38" customFormat="1" x14ac:dyDescent="0.25">
      <c r="V485" s="68"/>
      <c r="W485" s="103"/>
      <c r="X485" s="103"/>
      <c r="AD485" s="92"/>
      <c r="AE485" s="92"/>
      <c r="CU485" s="88"/>
      <c r="CV485" s="88"/>
      <c r="CW485" s="88"/>
      <c r="CX485" s="88"/>
      <c r="CY485" s="88"/>
      <c r="CZ485" s="88"/>
      <c r="DA485" s="88"/>
      <c r="DB485" s="88"/>
      <c r="DC485" s="88"/>
      <c r="DD485" s="88"/>
      <c r="DE485" s="88"/>
      <c r="DF485" s="88"/>
      <c r="DG485" s="88"/>
      <c r="DH485" s="88"/>
      <c r="DI485" s="88"/>
      <c r="DJ485" s="88"/>
      <c r="DK485" s="88"/>
      <c r="DL485" s="88"/>
      <c r="DM485" s="88"/>
      <c r="DN485" s="88"/>
      <c r="DO485" s="88"/>
      <c r="DP485" s="88"/>
      <c r="DQ485" s="88"/>
      <c r="DR485" s="88"/>
      <c r="DS485" s="88"/>
      <c r="DT485" s="88"/>
    </row>
    <row r="486" spans="10:124" s="38" customFormat="1" x14ac:dyDescent="0.25">
      <c r="V486" s="68"/>
      <c r="W486" s="103"/>
      <c r="X486" s="103"/>
      <c r="AD486" s="92"/>
      <c r="AE486" s="92"/>
      <c r="CU486" s="88"/>
      <c r="CV486" s="88"/>
      <c r="CW486" s="88"/>
      <c r="CX486" s="88"/>
      <c r="CY486" s="88"/>
      <c r="CZ486" s="88"/>
      <c r="DA486" s="88"/>
      <c r="DB486" s="88"/>
      <c r="DC486" s="88"/>
      <c r="DD486" s="88"/>
      <c r="DE486" s="88"/>
      <c r="DF486" s="88"/>
      <c r="DG486" s="88"/>
      <c r="DH486" s="88"/>
      <c r="DI486" s="88"/>
      <c r="DJ486" s="88"/>
      <c r="DK486" s="88"/>
      <c r="DL486" s="88"/>
      <c r="DM486" s="88"/>
      <c r="DN486" s="88"/>
      <c r="DO486" s="88"/>
      <c r="DP486" s="88"/>
      <c r="DQ486" s="88"/>
      <c r="DR486" s="88"/>
      <c r="DS486" s="88"/>
      <c r="DT486" s="88"/>
    </row>
    <row r="487" spans="10:124" s="38" customFormat="1" x14ac:dyDescent="0.25">
      <c r="V487" s="68"/>
      <c r="W487" s="103"/>
      <c r="X487" s="103"/>
      <c r="AD487" s="92"/>
      <c r="AE487" s="92"/>
      <c r="CU487" s="88"/>
      <c r="CV487" s="88"/>
      <c r="CW487" s="88"/>
      <c r="CX487" s="88"/>
      <c r="CY487" s="88"/>
      <c r="CZ487" s="88"/>
      <c r="DA487" s="88"/>
      <c r="DB487" s="88"/>
      <c r="DC487" s="88"/>
      <c r="DD487" s="88"/>
      <c r="DE487" s="88"/>
      <c r="DF487" s="88"/>
      <c r="DG487" s="88"/>
      <c r="DH487" s="88"/>
      <c r="DI487" s="88"/>
      <c r="DJ487" s="88"/>
      <c r="DK487" s="88"/>
      <c r="DL487" s="88"/>
      <c r="DM487" s="88"/>
      <c r="DN487" s="88"/>
      <c r="DO487" s="88"/>
      <c r="DP487" s="88"/>
      <c r="DQ487" s="88"/>
      <c r="DR487" s="88"/>
      <c r="DS487" s="88"/>
      <c r="DT487" s="88"/>
    </row>
    <row r="488" spans="10:124" s="38" customFormat="1" x14ac:dyDescent="0.25">
      <c r="V488" s="68"/>
      <c r="W488" s="103"/>
      <c r="X488" s="103"/>
      <c r="AD488" s="92"/>
      <c r="AE488" s="92"/>
      <c r="CU488" s="88"/>
      <c r="CV488" s="88"/>
      <c r="CW488" s="88"/>
      <c r="CX488" s="88"/>
      <c r="CY488" s="88"/>
      <c r="CZ488" s="88"/>
      <c r="DA488" s="88"/>
      <c r="DB488" s="88"/>
      <c r="DC488" s="88"/>
      <c r="DD488" s="88"/>
      <c r="DE488" s="88"/>
      <c r="DF488" s="88"/>
      <c r="DG488" s="88"/>
      <c r="DH488" s="88"/>
      <c r="DI488" s="88"/>
      <c r="DJ488" s="88"/>
      <c r="DK488" s="88"/>
      <c r="DL488" s="88"/>
      <c r="DM488" s="88"/>
      <c r="DN488" s="88"/>
      <c r="DO488" s="88"/>
      <c r="DP488" s="88"/>
      <c r="DQ488" s="88"/>
      <c r="DR488" s="88"/>
      <c r="DS488" s="88"/>
      <c r="DT488" s="88"/>
    </row>
    <row r="489" spans="10:124" s="38" customFormat="1" x14ac:dyDescent="0.25">
      <c r="V489" s="68"/>
      <c r="W489" s="103"/>
      <c r="X489" s="103"/>
      <c r="AD489" s="92"/>
      <c r="AE489" s="92"/>
      <c r="CU489" s="88"/>
      <c r="CV489" s="88"/>
      <c r="CW489" s="88"/>
      <c r="CX489" s="88"/>
      <c r="CY489" s="88"/>
      <c r="CZ489" s="88"/>
      <c r="DA489" s="88"/>
      <c r="DB489" s="88"/>
      <c r="DC489" s="88"/>
      <c r="DD489" s="88"/>
      <c r="DE489" s="88"/>
      <c r="DF489" s="88"/>
      <c r="DG489" s="88"/>
      <c r="DH489" s="88"/>
      <c r="DI489" s="88"/>
      <c r="DJ489" s="88"/>
      <c r="DK489" s="88"/>
      <c r="DL489" s="88"/>
      <c r="DM489" s="88"/>
      <c r="DN489" s="88"/>
      <c r="DO489" s="88"/>
      <c r="DP489" s="88"/>
      <c r="DQ489" s="88"/>
      <c r="DR489" s="88"/>
      <c r="DS489" s="88"/>
      <c r="DT489" s="88"/>
    </row>
    <row r="490" spans="10:124" s="38" customFormat="1" x14ac:dyDescent="0.25">
      <c r="V490" s="68"/>
      <c r="W490" s="103"/>
      <c r="X490" s="103"/>
      <c r="AD490" s="92"/>
      <c r="AE490" s="92"/>
      <c r="CU490" s="88"/>
      <c r="CV490" s="88"/>
      <c r="CW490" s="88"/>
      <c r="CX490" s="88"/>
      <c r="CY490" s="88"/>
      <c r="CZ490" s="88"/>
      <c r="DA490" s="88"/>
      <c r="DB490" s="88"/>
      <c r="DC490" s="88"/>
      <c r="DD490" s="88"/>
      <c r="DE490" s="88"/>
      <c r="DF490" s="88"/>
      <c r="DG490" s="88"/>
      <c r="DH490" s="88"/>
      <c r="DI490" s="88"/>
      <c r="DJ490" s="88"/>
      <c r="DK490" s="88"/>
      <c r="DL490" s="88"/>
      <c r="DM490" s="88"/>
      <c r="DN490" s="88"/>
      <c r="DO490" s="88"/>
      <c r="DP490" s="88"/>
      <c r="DQ490" s="88"/>
      <c r="DR490" s="88"/>
      <c r="DS490" s="88"/>
      <c r="DT490" s="88"/>
    </row>
    <row r="491" spans="10:124" s="38" customFormat="1" x14ac:dyDescent="0.25">
      <c r="V491" s="68"/>
      <c r="W491" s="103"/>
      <c r="X491" s="103"/>
      <c r="AD491" s="92"/>
      <c r="AE491" s="92"/>
      <c r="CU491" s="88"/>
      <c r="CV491" s="88"/>
      <c r="CW491" s="88"/>
      <c r="CX491" s="88"/>
      <c r="CY491" s="88"/>
      <c r="CZ491" s="88"/>
      <c r="DA491" s="88"/>
      <c r="DB491" s="88"/>
      <c r="DC491" s="88"/>
      <c r="DD491" s="88"/>
      <c r="DE491" s="88"/>
      <c r="DF491" s="88"/>
      <c r="DG491" s="88"/>
      <c r="DH491" s="88"/>
      <c r="DI491" s="88"/>
      <c r="DJ491" s="88"/>
      <c r="DK491" s="88"/>
      <c r="DL491" s="88"/>
      <c r="DM491" s="88"/>
      <c r="DN491" s="88"/>
      <c r="DO491" s="88"/>
      <c r="DP491" s="88"/>
      <c r="DQ491" s="88"/>
      <c r="DR491" s="88"/>
      <c r="DS491" s="88"/>
      <c r="DT491" s="88"/>
    </row>
    <row r="492" spans="10:124" s="38" customFormat="1" x14ac:dyDescent="0.25">
      <c r="V492" s="68"/>
      <c r="W492" s="103"/>
      <c r="X492" s="103"/>
      <c r="AD492" s="92"/>
      <c r="AE492" s="92"/>
      <c r="CU492" s="88"/>
      <c r="CV492" s="88"/>
      <c r="CW492" s="88"/>
      <c r="CX492" s="88"/>
      <c r="CY492" s="88"/>
      <c r="CZ492" s="88"/>
      <c r="DA492" s="88"/>
      <c r="DB492" s="88"/>
      <c r="DC492" s="88"/>
      <c r="DD492" s="88"/>
      <c r="DE492" s="88"/>
      <c r="DF492" s="88"/>
      <c r="DG492" s="88"/>
      <c r="DH492" s="88"/>
      <c r="DI492" s="88"/>
      <c r="DJ492" s="88"/>
      <c r="DK492" s="88"/>
      <c r="DL492" s="88"/>
      <c r="DM492" s="88"/>
      <c r="DN492" s="88"/>
      <c r="DO492" s="88"/>
      <c r="DP492" s="88"/>
      <c r="DQ492" s="88"/>
      <c r="DR492" s="88"/>
      <c r="DS492" s="88"/>
      <c r="DT492" s="88"/>
    </row>
    <row r="493" spans="10:124" s="38" customFormat="1" x14ac:dyDescent="0.25">
      <c r="V493" s="68"/>
      <c r="W493" s="103"/>
      <c r="X493" s="103"/>
      <c r="AD493" s="92"/>
      <c r="AE493" s="92"/>
      <c r="CU493" s="88"/>
      <c r="CV493" s="88"/>
      <c r="CW493" s="88"/>
      <c r="CX493" s="88"/>
      <c r="CY493" s="88"/>
      <c r="CZ493" s="88"/>
      <c r="DA493" s="88"/>
      <c r="DB493" s="88"/>
      <c r="DC493" s="88"/>
      <c r="DD493" s="88"/>
      <c r="DE493" s="88"/>
      <c r="DF493" s="88"/>
      <c r="DG493" s="88"/>
      <c r="DH493" s="88"/>
      <c r="DI493" s="88"/>
      <c r="DJ493" s="88"/>
      <c r="DK493" s="88"/>
      <c r="DL493" s="88"/>
      <c r="DM493" s="88"/>
      <c r="DN493" s="88"/>
      <c r="DO493" s="88"/>
      <c r="DP493" s="88"/>
      <c r="DQ493" s="88"/>
      <c r="DR493" s="88"/>
      <c r="DS493" s="88"/>
      <c r="DT493" s="88"/>
    </row>
    <row r="494" spans="10:124" s="38" customFormat="1" x14ac:dyDescent="0.25">
      <c r="V494" s="68"/>
      <c r="W494" s="103"/>
      <c r="X494" s="103"/>
      <c r="AD494" s="92"/>
      <c r="AE494" s="92"/>
      <c r="CU494" s="88"/>
      <c r="CV494" s="88"/>
      <c r="CW494" s="88"/>
      <c r="CX494" s="88"/>
      <c r="CY494" s="88"/>
      <c r="CZ494" s="88"/>
      <c r="DA494" s="88"/>
      <c r="DB494" s="88"/>
      <c r="DC494" s="88"/>
      <c r="DD494" s="88"/>
      <c r="DE494" s="88"/>
      <c r="DF494" s="88"/>
      <c r="DG494" s="88"/>
      <c r="DH494" s="88"/>
      <c r="DI494" s="88"/>
      <c r="DJ494" s="88"/>
      <c r="DK494" s="88"/>
      <c r="DL494" s="88"/>
      <c r="DM494" s="88"/>
      <c r="DN494" s="88"/>
      <c r="DO494" s="88"/>
      <c r="DP494" s="88"/>
      <c r="DQ494" s="88"/>
      <c r="DR494" s="88"/>
      <c r="DS494" s="88"/>
      <c r="DT494" s="88"/>
    </row>
    <row r="495" spans="10:124" s="38" customFormat="1" x14ac:dyDescent="0.25">
      <c r="V495" s="68"/>
      <c r="W495" s="103"/>
      <c r="X495" s="103"/>
      <c r="AD495" s="92"/>
      <c r="AE495" s="92"/>
      <c r="CU495" s="88"/>
      <c r="CV495" s="88"/>
      <c r="CW495" s="88"/>
      <c r="CX495" s="88"/>
      <c r="CY495" s="88"/>
      <c r="CZ495" s="88"/>
      <c r="DA495" s="88"/>
      <c r="DB495" s="88"/>
      <c r="DC495" s="88"/>
      <c r="DD495" s="88"/>
      <c r="DE495" s="88"/>
      <c r="DF495" s="88"/>
      <c r="DG495" s="88"/>
      <c r="DH495" s="88"/>
      <c r="DI495" s="88"/>
      <c r="DJ495" s="88"/>
      <c r="DK495" s="88"/>
      <c r="DL495" s="88"/>
      <c r="DM495" s="88"/>
      <c r="DN495" s="88"/>
      <c r="DO495" s="88"/>
      <c r="DP495" s="88"/>
      <c r="DQ495" s="88"/>
      <c r="DR495" s="88"/>
      <c r="DS495" s="88"/>
      <c r="DT495" s="88"/>
    </row>
    <row r="496" spans="10:124" s="38" customFormat="1" x14ac:dyDescent="0.25">
      <c r="V496" s="68"/>
      <c r="W496" s="103"/>
      <c r="X496" s="103"/>
      <c r="AD496" s="92"/>
      <c r="AE496" s="92"/>
      <c r="CU496" s="88"/>
      <c r="CV496" s="88"/>
      <c r="CW496" s="88"/>
      <c r="CX496" s="88"/>
      <c r="CY496" s="88"/>
      <c r="CZ496" s="88"/>
      <c r="DA496" s="88"/>
      <c r="DB496" s="88"/>
      <c r="DC496" s="88"/>
      <c r="DD496" s="88"/>
      <c r="DE496" s="88"/>
      <c r="DF496" s="88"/>
      <c r="DG496" s="88"/>
      <c r="DH496" s="88"/>
      <c r="DI496" s="88"/>
      <c r="DJ496" s="88"/>
      <c r="DK496" s="88"/>
      <c r="DL496" s="88"/>
      <c r="DM496" s="88"/>
      <c r="DN496" s="88"/>
      <c r="DO496" s="88"/>
      <c r="DP496" s="88"/>
      <c r="DQ496" s="88"/>
      <c r="DR496" s="88"/>
      <c r="DS496" s="88"/>
      <c r="DT496" s="88"/>
    </row>
    <row r="497" spans="22:124" s="38" customFormat="1" x14ac:dyDescent="0.25">
      <c r="V497" s="68"/>
      <c r="W497" s="103"/>
      <c r="X497" s="103"/>
      <c r="AD497" s="92"/>
      <c r="AE497" s="92"/>
      <c r="CU497" s="88"/>
      <c r="CV497" s="88"/>
      <c r="CW497" s="88"/>
      <c r="CX497" s="88"/>
      <c r="CY497" s="88"/>
      <c r="CZ497" s="88"/>
      <c r="DA497" s="88"/>
      <c r="DB497" s="88"/>
      <c r="DC497" s="88"/>
      <c r="DD497" s="88"/>
      <c r="DE497" s="88"/>
      <c r="DF497" s="88"/>
      <c r="DG497" s="88"/>
      <c r="DH497" s="88"/>
      <c r="DI497" s="88"/>
      <c r="DJ497" s="88"/>
      <c r="DK497" s="88"/>
      <c r="DL497" s="88"/>
      <c r="DM497" s="88"/>
      <c r="DN497" s="88"/>
      <c r="DO497" s="88"/>
      <c r="DP497" s="88"/>
      <c r="DQ497" s="88"/>
      <c r="DR497" s="88"/>
      <c r="DS497" s="88"/>
      <c r="DT497" s="88"/>
    </row>
    <row r="498" spans="22:124" s="38" customFormat="1" x14ac:dyDescent="0.25">
      <c r="V498" s="68"/>
      <c r="W498" s="103"/>
      <c r="X498" s="103"/>
      <c r="AD498" s="92"/>
      <c r="AE498" s="92"/>
      <c r="CU498" s="88"/>
      <c r="CV498" s="88"/>
      <c r="CW498" s="88"/>
      <c r="CX498" s="88"/>
      <c r="CY498" s="88"/>
      <c r="CZ498" s="88"/>
      <c r="DA498" s="88"/>
      <c r="DB498" s="88"/>
      <c r="DC498" s="88"/>
      <c r="DD498" s="88"/>
      <c r="DE498" s="88"/>
      <c r="DF498" s="88"/>
      <c r="DG498" s="88"/>
      <c r="DH498" s="88"/>
      <c r="DI498" s="88"/>
      <c r="DJ498" s="88"/>
      <c r="DK498" s="88"/>
      <c r="DL498" s="88"/>
      <c r="DM498" s="88"/>
      <c r="DN498" s="88"/>
      <c r="DO498" s="88"/>
      <c r="DP498" s="88"/>
      <c r="DQ498" s="88"/>
      <c r="DR498" s="88"/>
      <c r="DS498" s="88"/>
      <c r="DT498" s="88"/>
    </row>
    <row r="499" spans="22:124" s="38" customFormat="1" x14ac:dyDescent="0.25">
      <c r="V499" s="68"/>
      <c r="W499" s="103"/>
      <c r="X499" s="103"/>
      <c r="AD499" s="92"/>
      <c r="AE499" s="92"/>
      <c r="CU499" s="88"/>
      <c r="CV499" s="88"/>
      <c r="CW499" s="88"/>
      <c r="CX499" s="88"/>
      <c r="CY499" s="88"/>
      <c r="CZ499" s="88"/>
      <c r="DA499" s="88"/>
      <c r="DB499" s="88"/>
      <c r="DC499" s="88"/>
      <c r="DD499" s="88"/>
      <c r="DE499" s="88"/>
      <c r="DF499" s="88"/>
      <c r="DG499" s="88"/>
      <c r="DH499" s="88"/>
      <c r="DI499" s="88"/>
      <c r="DJ499" s="88"/>
      <c r="DK499" s="88"/>
      <c r="DL499" s="88"/>
      <c r="DM499" s="88"/>
      <c r="DN499" s="88"/>
      <c r="DO499" s="88"/>
      <c r="DP499" s="88"/>
      <c r="DQ499" s="88"/>
      <c r="DR499" s="88"/>
      <c r="DS499" s="88"/>
      <c r="DT499" s="88"/>
    </row>
    <row r="500" spans="22:124" s="38" customFormat="1" x14ac:dyDescent="0.25">
      <c r="V500" s="68"/>
      <c r="W500" s="103"/>
      <c r="X500" s="103"/>
      <c r="AD500" s="92"/>
      <c r="AE500" s="92"/>
      <c r="CU500" s="88"/>
      <c r="CV500" s="88"/>
      <c r="CW500" s="88"/>
      <c r="CX500" s="88"/>
      <c r="CY500" s="88"/>
      <c r="CZ500" s="88"/>
      <c r="DA500" s="88"/>
      <c r="DB500" s="88"/>
      <c r="DC500" s="88"/>
      <c r="DD500" s="88"/>
      <c r="DE500" s="88"/>
      <c r="DF500" s="88"/>
      <c r="DG500" s="88"/>
      <c r="DH500" s="88"/>
      <c r="DI500" s="88"/>
      <c r="DJ500" s="88"/>
      <c r="DK500" s="88"/>
      <c r="DL500" s="88"/>
      <c r="DM500" s="88"/>
      <c r="DN500" s="88"/>
      <c r="DO500" s="88"/>
      <c r="DP500" s="88"/>
      <c r="DQ500" s="88"/>
      <c r="DR500" s="88"/>
      <c r="DS500" s="88"/>
      <c r="DT500" s="88"/>
    </row>
    <row r="501" spans="22:124" s="38" customFormat="1" x14ac:dyDescent="0.25">
      <c r="V501" s="68"/>
      <c r="W501" s="103"/>
      <c r="X501" s="103"/>
      <c r="AD501" s="92"/>
      <c r="AE501" s="92"/>
      <c r="CU501" s="88"/>
      <c r="CV501" s="88"/>
      <c r="CW501" s="88"/>
      <c r="CX501" s="88"/>
      <c r="CY501" s="88"/>
      <c r="CZ501" s="88"/>
      <c r="DA501" s="88"/>
      <c r="DB501" s="88"/>
      <c r="DC501" s="88"/>
      <c r="DD501" s="88"/>
      <c r="DE501" s="88"/>
      <c r="DF501" s="88"/>
      <c r="DG501" s="88"/>
      <c r="DH501" s="88"/>
      <c r="DI501" s="88"/>
      <c r="DJ501" s="88"/>
      <c r="DK501" s="88"/>
      <c r="DL501" s="88"/>
      <c r="DM501" s="88"/>
      <c r="DN501" s="88"/>
      <c r="DO501" s="88"/>
      <c r="DP501" s="88"/>
      <c r="DQ501" s="88"/>
      <c r="DR501" s="88"/>
      <c r="DS501" s="88"/>
      <c r="DT501" s="88"/>
    </row>
    <row r="502" spans="22:124" s="38" customFormat="1" x14ac:dyDescent="0.25">
      <c r="V502" s="68"/>
      <c r="W502" s="103"/>
      <c r="X502" s="103"/>
      <c r="AD502" s="92"/>
      <c r="AE502" s="92"/>
      <c r="CU502" s="88"/>
      <c r="CV502" s="88"/>
      <c r="CW502" s="88"/>
      <c r="CX502" s="88"/>
      <c r="CY502" s="88"/>
      <c r="CZ502" s="88"/>
      <c r="DA502" s="88"/>
      <c r="DB502" s="88"/>
      <c r="DC502" s="88"/>
      <c r="DD502" s="88"/>
      <c r="DE502" s="88"/>
      <c r="DF502" s="88"/>
      <c r="DG502" s="88"/>
      <c r="DH502" s="88"/>
      <c r="DI502" s="88"/>
      <c r="DJ502" s="88"/>
      <c r="DK502" s="88"/>
      <c r="DL502" s="88"/>
      <c r="DM502" s="88"/>
      <c r="DN502" s="88"/>
      <c r="DO502" s="88"/>
      <c r="DP502" s="88"/>
      <c r="DQ502" s="88"/>
      <c r="DR502" s="88"/>
      <c r="DS502" s="88"/>
      <c r="DT502" s="88"/>
    </row>
    <row r="503" spans="22:124" s="38" customFormat="1" x14ac:dyDescent="0.25">
      <c r="V503" s="68"/>
      <c r="W503" s="103"/>
      <c r="X503" s="103"/>
      <c r="AD503" s="92"/>
      <c r="AE503" s="92"/>
      <c r="CU503" s="88"/>
      <c r="CV503" s="88"/>
      <c r="CW503" s="88"/>
      <c r="CX503" s="88"/>
      <c r="CY503" s="88"/>
      <c r="CZ503" s="88"/>
      <c r="DA503" s="88"/>
      <c r="DB503" s="88"/>
      <c r="DC503" s="88"/>
      <c r="DD503" s="88"/>
      <c r="DE503" s="88"/>
      <c r="DF503" s="88"/>
      <c r="DG503" s="88"/>
      <c r="DH503" s="88"/>
      <c r="DI503" s="88"/>
      <c r="DJ503" s="88"/>
      <c r="DK503" s="88"/>
      <c r="DL503" s="88"/>
      <c r="DM503" s="88"/>
      <c r="DN503" s="88"/>
      <c r="DO503" s="88"/>
      <c r="DP503" s="88"/>
      <c r="DQ503" s="88"/>
      <c r="DR503" s="88"/>
      <c r="DS503" s="88"/>
      <c r="DT503" s="88"/>
    </row>
    <row r="504" spans="22:124" s="38" customFormat="1" x14ac:dyDescent="0.25">
      <c r="V504" s="68"/>
      <c r="W504" s="103"/>
      <c r="X504" s="103"/>
      <c r="AD504" s="92"/>
      <c r="AE504" s="92"/>
      <c r="CU504" s="88"/>
      <c r="CV504" s="88"/>
      <c r="CW504" s="88"/>
      <c r="CX504" s="88"/>
      <c r="CY504" s="88"/>
      <c r="CZ504" s="88"/>
      <c r="DA504" s="88"/>
      <c r="DB504" s="88"/>
      <c r="DC504" s="88"/>
      <c r="DD504" s="88"/>
      <c r="DE504" s="88"/>
      <c r="DF504" s="88"/>
      <c r="DG504" s="88"/>
      <c r="DH504" s="88"/>
      <c r="DI504" s="88"/>
      <c r="DJ504" s="88"/>
      <c r="DK504" s="88"/>
      <c r="DL504" s="88"/>
      <c r="DM504" s="88"/>
      <c r="DN504" s="88"/>
      <c r="DO504" s="88"/>
      <c r="DP504" s="88"/>
      <c r="DQ504" s="88"/>
      <c r="DR504" s="88"/>
      <c r="DS504" s="88"/>
      <c r="DT504" s="88"/>
    </row>
    <row r="505" spans="22:124" s="38" customFormat="1" x14ac:dyDescent="0.25">
      <c r="V505" s="68"/>
      <c r="W505" s="103"/>
      <c r="X505" s="103"/>
      <c r="AD505" s="92"/>
      <c r="AE505" s="92"/>
      <c r="CU505" s="88"/>
      <c r="CV505" s="88"/>
      <c r="CW505" s="88"/>
      <c r="CX505" s="88"/>
      <c r="CY505" s="88"/>
      <c r="CZ505" s="88"/>
      <c r="DA505" s="88"/>
      <c r="DB505" s="88"/>
      <c r="DC505" s="88"/>
      <c r="DD505" s="88"/>
      <c r="DE505" s="88"/>
      <c r="DF505" s="88"/>
      <c r="DG505" s="88"/>
      <c r="DH505" s="88"/>
      <c r="DI505" s="88"/>
      <c r="DJ505" s="88"/>
      <c r="DK505" s="88"/>
      <c r="DL505" s="88"/>
      <c r="DM505" s="88"/>
      <c r="DN505" s="88"/>
      <c r="DO505" s="88"/>
      <c r="DP505" s="88"/>
      <c r="DQ505" s="88"/>
      <c r="DR505" s="88"/>
      <c r="DS505" s="88"/>
      <c r="DT505" s="88"/>
    </row>
    <row r="506" spans="22:124" s="38" customFormat="1" x14ac:dyDescent="0.25">
      <c r="V506" s="68"/>
      <c r="W506" s="103"/>
      <c r="X506" s="103"/>
      <c r="AD506" s="92"/>
      <c r="AE506" s="92"/>
      <c r="CU506" s="88"/>
      <c r="CV506" s="88"/>
      <c r="CW506" s="88"/>
      <c r="CX506" s="88"/>
      <c r="CY506" s="88"/>
      <c r="CZ506" s="88"/>
      <c r="DA506" s="88"/>
      <c r="DB506" s="88"/>
      <c r="DC506" s="88"/>
      <c r="DD506" s="88"/>
      <c r="DE506" s="88"/>
      <c r="DF506" s="88"/>
      <c r="DG506" s="88"/>
      <c r="DH506" s="88"/>
      <c r="DI506" s="88"/>
      <c r="DJ506" s="88"/>
      <c r="DK506" s="88"/>
      <c r="DL506" s="88"/>
      <c r="DM506" s="88"/>
      <c r="DN506" s="88"/>
      <c r="DO506" s="88"/>
      <c r="DP506" s="88"/>
      <c r="DQ506" s="88"/>
      <c r="DR506" s="88"/>
      <c r="DS506" s="88"/>
      <c r="DT506" s="88"/>
    </row>
    <row r="507" spans="22:124" s="38" customFormat="1" x14ac:dyDescent="0.25">
      <c r="V507" s="68"/>
      <c r="W507" s="103"/>
      <c r="X507" s="103"/>
      <c r="AD507" s="92"/>
      <c r="AE507" s="92"/>
      <c r="CU507" s="88"/>
      <c r="CV507" s="88"/>
      <c r="CW507" s="88"/>
      <c r="CX507" s="88"/>
      <c r="CY507" s="88"/>
      <c r="CZ507" s="88"/>
      <c r="DA507" s="88"/>
      <c r="DB507" s="88"/>
      <c r="DC507" s="88"/>
      <c r="DD507" s="88"/>
      <c r="DE507" s="88"/>
      <c r="DF507" s="88"/>
      <c r="DG507" s="88"/>
      <c r="DH507" s="88"/>
      <c r="DI507" s="88"/>
      <c r="DJ507" s="88"/>
      <c r="DK507" s="88"/>
      <c r="DL507" s="88"/>
      <c r="DM507" s="88"/>
      <c r="DN507" s="88"/>
      <c r="DO507" s="88"/>
      <c r="DP507" s="88"/>
      <c r="DQ507" s="88"/>
      <c r="DR507" s="88"/>
      <c r="DS507" s="88"/>
      <c r="DT507" s="88"/>
    </row>
    <row r="508" spans="22:124" s="38" customFormat="1" x14ac:dyDescent="0.25">
      <c r="V508" s="68"/>
      <c r="W508" s="103"/>
      <c r="X508" s="103"/>
      <c r="AD508" s="92"/>
      <c r="AE508" s="92"/>
      <c r="CU508" s="88"/>
      <c r="CV508" s="88"/>
      <c r="CW508" s="88"/>
      <c r="CX508" s="88"/>
      <c r="CY508" s="88"/>
      <c r="CZ508" s="88"/>
      <c r="DA508" s="88"/>
      <c r="DB508" s="88"/>
      <c r="DC508" s="88"/>
      <c r="DD508" s="88"/>
      <c r="DE508" s="88"/>
      <c r="DF508" s="88"/>
      <c r="DG508" s="88"/>
      <c r="DH508" s="88"/>
      <c r="DI508" s="88"/>
      <c r="DJ508" s="88"/>
      <c r="DK508" s="88"/>
      <c r="DL508" s="88"/>
      <c r="DM508" s="88"/>
      <c r="DN508" s="88"/>
      <c r="DO508" s="88"/>
      <c r="DP508" s="88"/>
      <c r="DQ508" s="88"/>
      <c r="DR508" s="88"/>
      <c r="DS508" s="88"/>
      <c r="DT508" s="88"/>
    </row>
    <row r="509" spans="22:124" s="38" customFormat="1" x14ac:dyDescent="0.25">
      <c r="V509" s="68"/>
      <c r="W509" s="103"/>
      <c r="X509" s="103"/>
      <c r="AD509" s="92"/>
      <c r="AE509" s="92"/>
      <c r="CU509" s="88"/>
      <c r="CV509" s="88"/>
      <c r="CW509" s="88"/>
      <c r="CX509" s="88"/>
      <c r="CY509" s="88"/>
      <c r="CZ509" s="88"/>
      <c r="DA509" s="88"/>
      <c r="DB509" s="88"/>
      <c r="DC509" s="88"/>
      <c r="DD509" s="88"/>
      <c r="DE509" s="88"/>
      <c r="DF509" s="88"/>
      <c r="DG509" s="88"/>
      <c r="DH509" s="88"/>
      <c r="DI509" s="88"/>
      <c r="DJ509" s="88"/>
      <c r="DK509" s="88"/>
      <c r="DL509" s="88"/>
      <c r="DM509" s="88"/>
      <c r="DN509" s="88"/>
      <c r="DO509" s="88"/>
      <c r="DP509" s="88"/>
      <c r="DQ509" s="88"/>
      <c r="DR509" s="88"/>
      <c r="DS509" s="88"/>
      <c r="DT509" s="88"/>
    </row>
    <row r="510" spans="22:124" s="38" customFormat="1" x14ac:dyDescent="0.25">
      <c r="V510" s="68"/>
      <c r="W510" s="103"/>
      <c r="X510" s="103"/>
      <c r="AD510" s="92"/>
      <c r="AE510" s="92"/>
      <c r="CU510" s="88"/>
      <c r="CV510" s="88"/>
      <c r="CW510" s="88"/>
      <c r="CX510" s="88"/>
      <c r="CY510" s="88"/>
      <c r="CZ510" s="88"/>
      <c r="DA510" s="88"/>
      <c r="DB510" s="88"/>
      <c r="DC510" s="88"/>
      <c r="DD510" s="88"/>
      <c r="DE510" s="88"/>
      <c r="DF510" s="88"/>
      <c r="DG510" s="88"/>
      <c r="DH510" s="88"/>
      <c r="DI510" s="88"/>
      <c r="DJ510" s="88"/>
      <c r="DK510" s="88"/>
      <c r="DL510" s="88"/>
      <c r="DM510" s="88"/>
      <c r="DN510" s="88"/>
      <c r="DO510" s="88"/>
      <c r="DP510" s="88"/>
      <c r="DQ510" s="88"/>
      <c r="DR510" s="88"/>
      <c r="DS510" s="88"/>
      <c r="DT510" s="88"/>
    </row>
    <row r="511" spans="22:124" s="38" customFormat="1" x14ac:dyDescent="0.25">
      <c r="V511" s="68"/>
      <c r="W511" s="103"/>
      <c r="X511" s="103"/>
      <c r="AD511" s="92"/>
      <c r="AE511" s="92"/>
      <c r="CU511" s="88"/>
      <c r="CV511" s="88"/>
      <c r="CW511" s="88"/>
      <c r="CX511" s="88"/>
      <c r="CY511" s="88"/>
      <c r="CZ511" s="88"/>
      <c r="DA511" s="88"/>
      <c r="DB511" s="88"/>
      <c r="DC511" s="88"/>
      <c r="DD511" s="88"/>
      <c r="DE511" s="88"/>
      <c r="DF511" s="88"/>
      <c r="DG511" s="88"/>
      <c r="DH511" s="88"/>
      <c r="DI511" s="88"/>
      <c r="DJ511" s="88"/>
      <c r="DK511" s="88"/>
      <c r="DL511" s="88"/>
      <c r="DM511" s="88"/>
      <c r="DN511" s="88"/>
      <c r="DO511" s="88"/>
      <c r="DP511" s="88"/>
      <c r="DQ511" s="88"/>
      <c r="DR511" s="88"/>
      <c r="DS511" s="88"/>
      <c r="DT511" s="88"/>
    </row>
    <row r="512" spans="22:124" s="38" customFormat="1" x14ac:dyDescent="0.25">
      <c r="V512" s="68"/>
      <c r="W512" s="103"/>
      <c r="X512" s="103"/>
      <c r="AD512" s="92"/>
      <c r="AE512" s="92"/>
      <c r="CU512" s="88"/>
      <c r="CV512" s="88"/>
      <c r="CW512" s="88"/>
      <c r="CX512" s="88"/>
      <c r="CY512" s="88"/>
      <c r="CZ512" s="88"/>
      <c r="DA512" s="88"/>
      <c r="DB512" s="88"/>
      <c r="DC512" s="88"/>
      <c r="DD512" s="88"/>
      <c r="DE512" s="88"/>
      <c r="DF512" s="88"/>
      <c r="DG512" s="88"/>
      <c r="DH512" s="88"/>
      <c r="DI512" s="88"/>
      <c r="DJ512" s="88"/>
      <c r="DK512" s="88"/>
      <c r="DL512" s="88"/>
      <c r="DM512" s="88"/>
      <c r="DN512" s="88"/>
      <c r="DO512" s="88"/>
      <c r="DP512" s="88"/>
      <c r="DQ512" s="88"/>
      <c r="DR512" s="88"/>
      <c r="DS512" s="88"/>
      <c r="DT512" s="88"/>
    </row>
    <row r="513" spans="22:124" s="38" customFormat="1" x14ac:dyDescent="0.25">
      <c r="V513" s="68"/>
      <c r="W513" s="103"/>
      <c r="X513" s="103"/>
      <c r="AD513" s="92"/>
      <c r="AE513" s="92"/>
      <c r="CU513" s="88"/>
      <c r="CV513" s="88"/>
      <c r="CW513" s="88"/>
      <c r="CX513" s="88"/>
      <c r="CY513" s="88"/>
      <c r="CZ513" s="88"/>
      <c r="DA513" s="88"/>
      <c r="DB513" s="88"/>
      <c r="DC513" s="88"/>
      <c r="DD513" s="88"/>
      <c r="DE513" s="88"/>
      <c r="DF513" s="88"/>
      <c r="DG513" s="88"/>
      <c r="DH513" s="88"/>
      <c r="DI513" s="88"/>
      <c r="DJ513" s="88"/>
      <c r="DK513" s="88"/>
      <c r="DL513" s="88"/>
      <c r="DM513" s="88"/>
      <c r="DN513" s="88"/>
      <c r="DO513" s="88"/>
      <c r="DP513" s="88"/>
      <c r="DQ513" s="88"/>
      <c r="DR513" s="88"/>
      <c r="DS513" s="88"/>
      <c r="DT513" s="88"/>
    </row>
    <row r="514" spans="22:124" s="38" customFormat="1" x14ac:dyDescent="0.25">
      <c r="V514" s="68"/>
      <c r="W514" s="103"/>
      <c r="X514" s="103"/>
      <c r="AD514" s="92"/>
      <c r="AE514" s="92"/>
      <c r="CU514" s="88"/>
      <c r="CV514" s="88"/>
      <c r="CW514" s="88"/>
      <c r="CX514" s="88"/>
      <c r="CY514" s="88"/>
      <c r="CZ514" s="88"/>
      <c r="DA514" s="88"/>
      <c r="DB514" s="88"/>
      <c r="DC514" s="88"/>
      <c r="DD514" s="88"/>
      <c r="DE514" s="88"/>
      <c r="DF514" s="88"/>
      <c r="DG514" s="88"/>
      <c r="DH514" s="88"/>
      <c r="DI514" s="88"/>
      <c r="DJ514" s="88"/>
      <c r="DK514" s="88"/>
      <c r="DL514" s="88"/>
      <c r="DM514" s="88"/>
      <c r="DN514" s="88"/>
      <c r="DO514" s="88"/>
      <c r="DP514" s="88"/>
      <c r="DQ514" s="88"/>
      <c r="DR514" s="88"/>
      <c r="DS514" s="88"/>
      <c r="DT514" s="88"/>
    </row>
    <row r="515" spans="22:124" s="38" customFormat="1" x14ac:dyDescent="0.25">
      <c r="V515" s="68"/>
      <c r="W515" s="103"/>
      <c r="X515" s="103"/>
      <c r="AD515" s="92"/>
      <c r="AE515" s="92"/>
      <c r="CU515" s="88"/>
      <c r="CV515" s="88"/>
      <c r="CW515" s="88"/>
      <c r="CX515" s="88"/>
      <c r="CY515" s="88"/>
      <c r="CZ515" s="88"/>
      <c r="DA515" s="88"/>
      <c r="DB515" s="88"/>
      <c r="DC515" s="88"/>
      <c r="DD515" s="88"/>
      <c r="DE515" s="88"/>
      <c r="DF515" s="88"/>
      <c r="DG515" s="88"/>
      <c r="DH515" s="88"/>
      <c r="DI515" s="88"/>
      <c r="DJ515" s="88"/>
      <c r="DK515" s="88"/>
      <c r="DL515" s="88"/>
      <c r="DM515" s="88"/>
      <c r="DN515" s="88"/>
      <c r="DO515" s="88"/>
      <c r="DP515" s="88"/>
      <c r="DQ515" s="88"/>
      <c r="DR515" s="88"/>
      <c r="DS515" s="88"/>
      <c r="DT515" s="88"/>
    </row>
    <row r="516" spans="22:124" s="38" customFormat="1" x14ac:dyDescent="0.25">
      <c r="V516" s="68"/>
      <c r="W516" s="103"/>
      <c r="X516" s="103"/>
      <c r="AD516" s="92"/>
      <c r="AE516" s="92"/>
      <c r="CU516" s="88"/>
      <c r="CV516" s="88"/>
      <c r="CW516" s="88"/>
      <c r="CX516" s="88"/>
      <c r="CY516" s="88"/>
      <c r="CZ516" s="88"/>
      <c r="DA516" s="88"/>
      <c r="DB516" s="88"/>
      <c r="DC516" s="88"/>
      <c r="DD516" s="88"/>
      <c r="DE516" s="88"/>
      <c r="DF516" s="88"/>
      <c r="DG516" s="88"/>
      <c r="DH516" s="88"/>
      <c r="DI516" s="88"/>
      <c r="DJ516" s="88"/>
      <c r="DK516" s="88"/>
      <c r="DL516" s="88"/>
      <c r="DM516" s="88"/>
      <c r="DN516" s="88"/>
      <c r="DO516" s="88"/>
      <c r="DP516" s="88"/>
      <c r="DQ516" s="88"/>
      <c r="DR516" s="88"/>
      <c r="DS516" s="88"/>
      <c r="DT516" s="88"/>
    </row>
    <row r="517" spans="22:124" s="38" customFormat="1" x14ac:dyDescent="0.25">
      <c r="V517" s="68"/>
      <c r="W517" s="103"/>
      <c r="X517" s="103"/>
      <c r="AD517" s="92"/>
      <c r="AE517" s="92"/>
      <c r="CU517" s="88"/>
      <c r="CV517" s="88"/>
      <c r="CW517" s="88"/>
      <c r="CX517" s="88"/>
      <c r="CY517" s="88"/>
      <c r="CZ517" s="88"/>
      <c r="DA517" s="88"/>
      <c r="DB517" s="88"/>
      <c r="DC517" s="88"/>
      <c r="DD517" s="88"/>
      <c r="DE517" s="88"/>
      <c r="DF517" s="88"/>
      <c r="DG517" s="88"/>
      <c r="DH517" s="88"/>
      <c r="DI517" s="88"/>
      <c r="DJ517" s="88"/>
      <c r="DK517" s="88"/>
      <c r="DL517" s="88"/>
      <c r="DM517" s="88"/>
      <c r="DN517" s="88"/>
      <c r="DO517" s="88"/>
      <c r="DP517" s="88"/>
      <c r="DQ517" s="88"/>
      <c r="DR517" s="88"/>
      <c r="DS517" s="88"/>
      <c r="DT517" s="88"/>
    </row>
    <row r="518" spans="22:124" s="38" customFormat="1" x14ac:dyDescent="0.25">
      <c r="V518" s="68"/>
      <c r="W518" s="103"/>
      <c r="X518" s="103"/>
      <c r="AD518" s="92"/>
      <c r="AE518" s="92"/>
      <c r="CU518" s="88"/>
      <c r="CV518" s="88"/>
      <c r="CW518" s="88"/>
      <c r="CX518" s="88"/>
      <c r="CY518" s="88"/>
      <c r="CZ518" s="88"/>
      <c r="DA518" s="88"/>
      <c r="DB518" s="88"/>
      <c r="DC518" s="88"/>
      <c r="DD518" s="88"/>
      <c r="DE518" s="88"/>
      <c r="DF518" s="88"/>
      <c r="DG518" s="88"/>
      <c r="DH518" s="88"/>
      <c r="DI518" s="88"/>
      <c r="DJ518" s="88"/>
      <c r="DK518" s="88"/>
      <c r="DL518" s="88"/>
      <c r="DM518" s="88"/>
      <c r="DN518" s="88"/>
      <c r="DO518" s="88"/>
      <c r="DP518" s="88"/>
      <c r="DQ518" s="88"/>
      <c r="DR518" s="88"/>
      <c r="DS518" s="88"/>
      <c r="DT518" s="88"/>
    </row>
    <row r="519" spans="22:124" s="38" customFormat="1" x14ac:dyDescent="0.25">
      <c r="V519" s="68"/>
      <c r="W519" s="103"/>
      <c r="X519" s="103"/>
      <c r="AD519" s="92"/>
      <c r="AE519" s="92"/>
      <c r="CU519" s="88"/>
      <c r="CV519" s="88"/>
      <c r="CW519" s="88"/>
      <c r="CX519" s="88"/>
      <c r="CY519" s="88"/>
      <c r="CZ519" s="88"/>
      <c r="DA519" s="88"/>
      <c r="DB519" s="88"/>
      <c r="DC519" s="88"/>
      <c r="DD519" s="88"/>
      <c r="DE519" s="88"/>
      <c r="DF519" s="88"/>
      <c r="DG519" s="88"/>
      <c r="DH519" s="88"/>
      <c r="DI519" s="88"/>
      <c r="DJ519" s="88"/>
      <c r="DK519" s="88"/>
      <c r="DL519" s="88"/>
      <c r="DM519" s="88"/>
      <c r="DN519" s="88"/>
      <c r="DO519" s="88"/>
      <c r="DP519" s="88"/>
      <c r="DQ519" s="88"/>
      <c r="DR519" s="88"/>
      <c r="DS519" s="88"/>
      <c r="DT519" s="88"/>
    </row>
    <row r="520" spans="22:124" s="38" customFormat="1" x14ac:dyDescent="0.25">
      <c r="V520" s="68"/>
      <c r="W520" s="103"/>
      <c r="X520" s="103"/>
      <c r="AD520" s="92"/>
      <c r="AE520" s="92"/>
      <c r="CU520" s="88"/>
      <c r="CV520" s="88"/>
      <c r="CW520" s="88"/>
      <c r="CX520" s="88"/>
      <c r="CY520" s="88"/>
      <c r="CZ520" s="88"/>
      <c r="DA520" s="88"/>
      <c r="DB520" s="88"/>
      <c r="DC520" s="88"/>
      <c r="DD520" s="88"/>
      <c r="DE520" s="88"/>
      <c r="DF520" s="88"/>
      <c r="DG520" s="88"/>
      <c r="DH520" s="88"/>
      <c r="DI520" s="88"/>
      <c r="DJ520" s="88"/>
      <c r="DK520" s="88"/>
      <c r="DL520" s="88"/>
      <c r="DM520" s="88"/>
      <c r="DN520" s="88"/>
      <c r="DO520" s="88"/>
      <c r="DP520" s="88"/>
      <c r="DQ520" s="88"/>
      <c r="DR520" s="88"/>
      <c r="DS520" s="88"/>
      <c r="DT520" s="88"/>
    </row>
    <row r="521" spans="22:124" s="38" customFormat="1" x14ac:dyDescent="0.25">
      <c r="V521" s="68"/>
      <c r="W521" s="103"/>
      <c r="X521" s="103"/>
      <c r="AD521" s="92"/>
      <c r="AE521" s="92"/>
      <c r="CU521" s="88"/>
      <c r="CV521" s="88"/>
      <c r="CW521" s="88"/>
      <c r="CX521" s="88"/>
      <c r="CY521" s="88"/>
      <c r="CZ521" s="88"/>
      <c r="DA521" s="88"/>
      <c r="DB521" s="88"/>
      <c r="DC521" s="88"/>
      <c r="DD521" s="88"/>
      <c r="DE521" s="88"/>
      <c r="DF521" s="88"/>
      <c r="DG521" s="88"/>
      <c r="DH521" s="88"/>
      <c r="DI521" s="88"/>
      <c r="DJ521" s="88"/>
      <c r="DK521" s="88"/>
      <c r="DL521" s="88"/>
      <c r="DM521" s="88"/>
      <c r="DN521" s="88"/>
      <c r="DO521" s="88"/>
      <c r="DP521" s="88"/>
      <c r="DQ521" s="88"/>
      <c r="DR521" s="88"/>
      <c r="DS521" s="88"/>
      <c r="DT521" s="88"/>
    </row>
    <row r="522" spans="22:124" s="38" customFormat="1" x14ac:dyDescent="0.25">
      <c r="V522" s="68"/>
      <c r="W522" s="103"/>
      <c r="X522" s="103"/>
      <c r="AD522" s="92"/>
      <c r="AE522" s="92"/>
      <c r="CU522" s="88"/>
      <c r="CV522" s="88"/>
      <c r="CW522" s="88"/>
      <c r="CX522" s="88"/>
      <c r="CY522" s="88"/>
      <c r="CZ522" s="88"/>
      <c r="DA522" s="88"/>
      <c r="DB522" s="88"/>
      <c r="DC522" s="88"/>
      <c r="DD522" s="88"/>
      <c r="DE522" s="88"/>
      <c r="DF522" s="88"/>
      <c r="DG522" s="88"/>
      <c r="DH522" s="88"/>
      <c r="DI522" s="88"/>
      <c r="DJ522" s="88"/>
      <c r="DK522" s="88"/>
      <c r="DL522" s="88"/>
      <c r="DM522" s="88"/>
      <c r="DN522" s="88"/>
      <c r="DO522" s="88"/>
      <c r="DP522" s="88"/>
      <c r="DQ522" s="88"/>
      <c r="DR522" s="88"/>
      <c r="DS522" s="88"/>
      <c r="DT522" s="88"/>
    </row>
    <row r="523" spans="22:124" s="38" customFormat="1" x14ac:dyDescent="0.25">
      <c r="V523" s="68"/>
      <c r="W523" s="103"/>
      <c r="X523" s="103"/>
      <c r="AD523" s="92"/>
      <c r="AE523" s="92"/>
      <c r="CU523" s="88"/>
      <c r="CV523" s="88"/>
      <c r="CW523" s="88"/>
      <c r="CX523" s="88"/>
      <c r="CY523" s="88"/>
      <c r="CZ523" s="88"/>
      <c r="DA523" s="88"/>
      <c r="DB523" s="88"/>
      <c r="DC523" s="88"/>
      <c r="DD523" s="88"/>
      <c r="DE523" s="88"/>
      <c r="DF523" s="88"/>
      <c r="DG523" s="88"/>
      <c r="DH523" s="88"/>
      <c r="DI523" s="88"/>
      <c r="DJ523" s="88"/>
      <c r="DK523" s="88"/>
      <c r="DL523" s="88"/>
      <c r="DM523" s="88"/>
      <c r="DN523" s="88"/>
      <c r="DO523" s="88"/>
      <c r="DP523" s="88"/>
      <c r="DQ523" s="88"/>
      <c r="DR523" s="88"/>
      <c r="DS523" s="88"/>
      <c r="DT523" s="88"/>
    </row>
    <row r="524" spans="22:124" s="38" customFormat="1" x14ac:dyDescent="0.25">
      <c r="V524" s="68"/>
      <c r="W524" s="103"/>
      <c r="X524" s="103"/>
      <c r="AD524" s="92"/>
      <c r="AE524" s="92"/>
      <c r="CU524" s="88"/>
      <c r="CV524" s="88"/>
      <c r="CW524" s="88"/>
      <c r="CX524" s="88"/>
      <c r="CY524" s="88"/>
      <c r="CZ524" s="88"/>
      <c r="DA524" s="88"/>
      <c r="DB524" s="88"/>
      <c r="DC524" s="88"/>
      <c r="DD524" s="88"/>
      <c r="DE524" s="88"/>
      <c r="DF524" s="88"/>
      <c r="DG524" s="88"/>
      <c r="DH524" s="88"/>
      <c r="DI524" s="88"/>
      <c r="DJ524" s="88"/>
      <c r="DK524" s="88"/>
      <c r="DL524" s="88"/>
      <c r="DM524" s="88"/>
      <c r="DN524" s="88"/>
      <c r="DO524" s="88"/>
      <c r="DP524" s="88"/>
      <c r="DQ524" s="88"/>
      <c r="DR524" s="88"/>
      <c r="DS524" s="88"/>
      <c r="DT524" s="88"/>
    </row>
    <row r="525" spans="22:124" s="38" customFormat="1" x14ac:dyDescent="0.25">
      <c r="V525" s="68"/>
      <c r="W525" s="103"/>
      <c r="X525" s="103"/>
      <c r="AD525" s="92"/>
      <c r="AE525" s="92"/>
      <c r="CU525" s="88"/>
      <c r="CV525" s="88"/>
      <c r="CW525" s="88"/>
      <c r="CX525" s="88"/>
      <c r="CY525" s="88"/>
      <c r="CZ525" s="88"/>
      <c r="DA525" s="88"/>
      <c r="DB525" s="88"/>
      <c r="DC525" s="88"/>
      <c r="DD525" s="88"/>
      <c r="DE525" s="88"/>
      <c r="DF525" s="88"/>
      <c r="DG525" s="88"/>
      <c r="DH525" s="88"/>
      <c r="DI525" s="88"/>
      <c r="DJ525" s="88"/>
      <c r="DK525" s="88"/>
      <c r="DL525" s="88"/>
      <c r="DM525" s="88"/>
      <c r="DN525" s="88"/>
      <c r="DO525" s="88"/>
      <c r="DP525" s="88"/>
      <c r="DQ525" s="88"/>
      <c r="DR525" s="88"/>
      <c r="DS525" s="88"/>
      <c r="DT525" s="88"/>
    </row>
    <row r="526" spans="22:124" s="38" customFormat="1" x14ac:dyDescent="0.25">
      <c r="V526" s="68"/>
      <c r="W526" s="103"/>
      <c r="X526" s="103"/>
      <c r="AD526" s="92"/>
      <c r="AE526" s="92"/>
      <c r="CU526" s="88"/>
      <c r="CV526" s="88"/>
      <c r="CW526" s="88"/>
      <c r="CX526" s="88"/>
      <c r="CY526" s="88"/>
      <c r="CZ526" s="88"/>
      <c r="DA526" s="88"/>
      <c r="DB526" s="88"/>
      <c r="DC526" s="88"/>
      <c r="DD526" s="88"/>
      <c r="DE526" s="88"/>
      <c r="DF526" s="88"/>
      <c r="DG526" s="88"/>
      <c r="DH526" s="88"/>
      <c r="DI526" s="88"/>
      <c r="DJ526" s="88"/>
      <c r="DK526" s="88"/>
      <c r="DL526" s="88"/>
      <c r="DM526" s="88"/>
      <c r="DN526" s="88"/>
      <c r="DO526" s="88"/>
      <c r="DP526" s="88"/>
      <c r="DQ526" s="88"/>
      <c r="DR526" s="88"/>
      <c r="DS526" s="88"/>
      <c r="DT526" s="88"/>
    </row>
    <row r="527" spans="22:124" s="38" customFormat="1" x14ac:dyDescent="0.25">
      <c r="V527" s="68"/>
      <c r="W527" s="103"/>
      <c r="X527" s="103"/>
      <c r="AD527" s="92"/>
      <c r="AE527" s="92"/>
      <c r="CU527" s="88"/>
      <c r="CV527" s="88"/>
      <c r="CW527" s="88"/>
      <c r="CX527" s="88"/>
      <c r="CY527" s="88"/>
      <c r="CZ527" s="88"/>
      <c r="DA527" s="88"/>
      <c r="DB527" s="88"/>
      <c r="DC527" s="88"/>
      <c r="DD527" s="88"/>
      <c r="DE527" s="88"/>
      <c r="DF527" s="88"/>
      <c r="DG527" s="88"/>
      <c r="DH527" s="88"/>
      <c r="DI527" s="88"/>
      <c r="DJ527" s="88"/>
      <c r="DK527" s="88"/>
      <c r="DL527" s="88"/>
      <c r="DM527" s="88"/>
      <c r="DN527" s="88"/>
      <c r="DO527" s="88"/>
      <c r="DP527" s="88"/>
      <c r="DQ527" s="88"/>
      <c r="DR527" s="88"/>
      <c r="DS527" s="88"/>
      <c r="DT527" s="88"/>
    </row>
    <row r="528" spans="22:124" s="38" customFormat="1" x14ac:dyDescent="0.25">
      <c r="V528" s="68"/>
      <c r="W528" s="103"/>
      <c r="X528" s="103"/>
      <c r="AD528" s="92"/>
      <c r="AE528" s="92"/>
      <c r="CU528" s="88"/>
      <c r="CV528" s="88"/>
      <c r="CW528" s="88"/>
      <c r="CX528" s="88"/>
      <c r="CY528" s="88"/>
      <c r="CZ528" s="88"/>
      <c r="DA528" s="88"/>
      <c r="DB528" s="88"/>
      <c r="DC528" s="88"/>
      <c r="DD528" s="88"/>
      <c r="DE528" s="88"/>
      <c r="DF528" s="88"/>
      <c r="DG528" s="88"/>
      <c r="DH528" s="88"/>
      <c r="DI528" s="88"/>
      <c r="DJ528" s="88"/>
      <c r="DK528" s="88"/>
      <c r="DL528" s="88"/>
      <c r="DM528" s="88"/>
      <c r="DN528" s="88"/>
      <c r="DO528" s="88"/>
      <c r="DP528" s="88"/>
      <c r="DQ528" s="88"/>
      <c r="DR528" s="88"/>
      <c r="DS528" s="88"/>
      <c r="DT528" s="88"/>
    </row>
    <row r="529" spans="22:124" s="38" customFormat="1" x14ac:dyDescent="0.25">
      <c r="V529" s="68"/>
      <c r="W529" s="103"/>
      <c r="X529" s="103"/>
      <c r="AD529" s="92"/>
      <c r="AE529" s="92"/>
      <c r="CU529" s="88"/>
      <c r="CV529" s="88"/>
      <c r="CW529" s="88"/>
      <c r="CX529" s="88"/>
      <c r="CY529" s="88"/>
      <c r="CZ529" s="88"/>
      <c r="DA529" s="88"/>
      <c r="DB529" s="88"/>
      <c r="DC529" s="88"/>
      <c r="DD529" s="88"/>
      <c r="DE529" s="88"/>
      <c r="DF529" s="88"/>
      <c r="DG529" s="88"/>
      <c r="DH529" s="88"/>
      <c r="DI529" s="88"/>
      <c r="DJ529" s="88"/>
      <c r="DK529" s="88"/>
      <c r="DL529" s="88"/>
      <c r="DM529" s="88"/>
      <c r="DN529" s="88"/>
      <c r="DO529" s="88"/>
      <c r="DP529" s="88"/>
      <c r="DQ529" s="88"/>
      <c r="DR529" s="88"/>
      <c r="DS529" s="88"/>
      <c r="DT529" s="88"/>
    </row>
    <row r="530" spans="22:124" s="38" customFormat="1" x14ac:dyDescent="0.25">
      <c r="V530" s="68"/>
      <c r="W530" s="103"/>
      <c r="X530" s="103"/>
      <c r="AD530" s="92"/>
      <c r="AE530" s="92"/>
      <c r="CU530" s="88"/>
      <c r="CV530" s="88"/>
      <c r="CW530" s="88"/>
      <c r="CX530" s="88"/>
      <c r="CY530" s="88"/>
      <c r="CZ530" s="88"/>
      <c r="DA530" s="88"/>
      <c r="DB530" s="88"/>
      <c r="DC530" s="88"/>
      <c r="DD530" s="88"/>
      <c r="DE530" s="88"/>
      <c r="DF530" s="88"/>
      <c r="DG530" s="88"/>
      <c r="DH530" s="88"/>
      <c r="DI530" s="88"/>
      <c r="DJ530" s="88"/>
      <c r="DK530" s="88"/>
      <c r="DL530" s="88"/>
      <c r="DM530" s="88"/>
      <c r="DN530" s="88"/>
      <c r="DO530" s="88"/>
      <c r="DP530" s="88"/>
      <c r="DQ530" s="88"/>
      <c r="DR530" s="88"/>
      <c r="DS530" s="88"/>
      <c r="DT530" s="88"/>
    </row>
    <row r="531" spans="22:124" s="38" customFormat="1" x14ac:dyDescent="0.25">
      <c r="V531" s="68"/>
      <c r="W531" s="103"/>
      <c r="X531" s="103"/>
      <c r="AD531" s="92"/>
      <c r="AE531" s="92"/>
      <c r="CU531" s="88"/>
      <c r="CV531" s="88"/>
      <c r="CW531" s="88"/>
      <c r="CX531" s="88"/>
      <c r="CY531" s="88"/>
      <c r="CZ531" s="88"/>
      <c r="DA531" s="88"/>
      <c r="DB531" s="88"/>
      <c r="DC531" s="88"/>
      <c r="DD531" s="88"/>
      <c r="DE531" s="88"/>
      <c r="DF531" s="88"/>
      <c r="DG531" s="88"/>
      <c r="DH531" s="88"/>
      <c r="DI531" s="88"/>
      <c r="DJ531" s="88"/>
      <c r="DK531" s="88"/>
      <c r="DL531" s="88"/>
      <c r="DM531" s="88"/>
      <c r="DN531" s="88"/>
      <c r="DO531" s="88"/>
      <c r="DP531" s="88"/>
      <c r="DQ531" s="88"/>
      <c r="DR531" s="88"/>
      <c r="DS531" s="88"/>
      <c r="DT531" s="88"/>
    </row>
    <row r="532" spans="22:124" s="38" customFormat="1" x14ac:dyDescent="0.25">
      <c r="V532" s="68"/>
      <c r="W532" s="103"/>
      <c r="X532" s="103"/>
      <c r="AD532" s="92"/>
      <c r="AE532" s="92"/>
      <c r="CU532" s="88"/>
      <c r="CV532" s="88"/>
      <c r="CW532" s="88"/>
      <c r="CX532" s="88"/>
      <c r="CY532" s="88"/>
      <c r="CZ532" s="88"/>
      <c r="DA532" s="88"/>
      <c r="DB532" s="88"/>
      <c r="DC532" s="88"/>
      <c r="DD532" s="88"/>
      <c r="DE532" s="88"/>
      <c r="DF532" s="88"/>
      <c r="DG532" s="88"/>
      <c r="DH532" s="88"/>
      <c r="DI532" s="88"/>
      <c r="DJ532" s="88"/>
      <c r="DK532" s="88"/>
      <c r="DL532" s="88"/>
      <c r="DM532" s="88"/>
      <c r="DN532" s="88"/>
      <c r="DO532" s="88"/>
      <c r="DP532" s="88"/>
      <c r="DQ532" s="88"/>
      <c r="DR532" s="88"/>
      <c r="DS532" s="88"/>
      <c r="DT532" s="88"/>
    </row>
    <row r="533" spans="22:124" s="38" customFormat="1" x14ac:dyDescent="0.25">
      <c r="V533" s="68"/>
      <c r="W533" s="103"/>
      <c r="X533" s="103"/>
      <c r="AD533" s="92"/>
      <c r="AE533" s="92"/>
      <c r="CU533" s="88"/>
      <c r="CV533" s="88"/>
      <c r="CW533" s="88"/>
      <c r="CX533" s="88"/>
      <c r="CY533" s="88"/>
      <c r="CZ533" s="88"/>
      <c r="DA533" s="88"/>
      <c r="DB533" s="88"/>
      <c r="DC533" s="88"/>
      <c r="DD533" s="88"/>
      <c r="DE533" s="88"/>
      <c r="DF533" s="88"/>
      <c r="DG533" s="88"/>
      <c r="DH533" s="88"/>
      <c r="DI533" s="88"/>
      <c r="DJ533" s="88"/>
      <c r="DK533" s="88"/>
      <c r="DL533" s="88"/>
      <c r="DM533" s="88"/>
      <c r="DN533" s="88"/>
      <c r="DO533" s="88"/>
      <c r="DP533" s="88"/>
      <c r="DQ533" s="88"/>
      <c r="DR533" s="88"/>
      <c r="DS533" s="88"/>
      <c r="DT533" s="88"/>
    </row>
    <row r="534" spans="22:124" s="38" customFormat="1" x14ac:dyDescent="0.25">
      <c r="V534" s="68"/>
      <c r="W534" s="103"/>
      <c r="X534" s="103"/>
      <c r="AD534" s="92"/>
      <c r="AE534" s="92"/>
      <c r="CU534" s="88"/>
      <c r="CV534" s="88"/>
      <c r="CW534" s="88"/>
      <c r="CX534" s="88"/>
      <c r="CY534" s="88"/>
      <c r="CZ534" s="88"/>
      <c r="DA534" s="88"/>
      <c r="DB534" s="88"/>
      <c r="DC534" s="88"/>
      <c r="DD534" s="88"/>
      <c r="DE534" s="88"/>
      <c r="DF534" s="88"/>
      <c r="DG534" s="88"/>
      <c r="DH534" s="88"/>
      <c r="DI534" s="88"/>
      <c r="DJ534" s="88"/>
      <c r="DK534" s="88"/>
      <c r="DL534" s="88"/>
      <c r="DM534" s="88"/>
      <c r="DN534" s="88"/>
      <c r="DO534" s="88"/>
      <c r="DP534" s="88"/>
      <c r="DQ534" s="88"/>
      <c r="DR534" s="88"/>
      <c r="DS534" s="88"/>
      <c r="DT534" s="88"/>
    </row>
    <row r="535" spans="22:124" s="38" customFormat="1" x14ac:dyDescent="0.25">
      <c r="V535" s="68"/>
      <c r="W535" s="103"/>
      <c r="X535" s="103"/>
      <c r="AD535" s="92"/>
      <c r="AE535" s="92"/>
      <c r="CU535" s="88"/>
      <c r="CV535" s="88"/>
      <c r="CW535" s="88"/>
      <c r="CX535" s="88"/>
      <c r="CY535" s="88"/>
      <c r="CZ535" s="88"/>
      <c r="DA535" s="88"/>
      <c r="DB535" s="88"/>
      <c r="DC535" s="88"/>
      <c r="DD535" s="88"/>
      <c r="DE535" s="88"/>
      <c r="DF535" s="88"/>
      <c r="DG535" s="88"/>
      <c r="DH535" s="88"/>
      <c r="DI535" s="88"/>
      <c r="DJ535" s="88"/>
      <c r="DK535" s="88"/>
      <c r="DL535" s="88"/>
      <c r="DM535" s="88"/>
      <c r="DN535" s="88"/>
      <c r="DO535" s="88"/>
      <c r="DP535" s="88"/>
      <c r="DQ535" s="88"/>
      <c r="DR535" s="88"/>
      <c r="DS535" s="88"/>
      <c r="DT535" s="88"/>
    </row>
    <row r="536" spans="22:124" s="38" customFormat="1" x14ac:dyDescent="0.25">
      <c r="V536" s="68"/>
      <c r="W536" s="103"/>
      <c r="X536" s="103"/>
      <c r="AD536" s="92"/>
      <c r="AE536" s="92"/>
      <c r="CU536" s="88"/>
      <c r="CV536" s="88"/>
      <c r="CW536" s="88"/>
      <c r="CX536" s="88"/>
      <c r="CY536" s="88"/>
      <c r="CZ536" s="88"/>
      <c r="DA536" s="88"/>
      <c r="DB536" s="88"/>
      <c r="DC536" s="88"/>
      <c r="DD536" s="88"/>
      <c r="DE536" s="88"/>
      <c r="DF536" s="88"/>
      <c r="DG536" s="88"/>
      <c r="DH536" s="88"/>
      <c r="DI536" s="88"/>
      <c r="DJ536" s="88"/>
      <c r="DK536" s="88"/>
      <c r="DL536" s="88"/>
      <c r="DM536" s="88"/>
      <c r="DN536" s="88"/>
      <c r="DO536" s="88"/>
      <c r="DP536" s="88"/>
      <c r="DQ536" s="88"/>
      <c r="DR536" s="88"/>
      <c r="DS536" s="88"/>
      <c r="DT536" s="88"/>
    </row>
    <row r="537" spans="22:124" s="38" customFormat="1" x14ac:dyDescent="0.25">
      <c r="V537" s="68"/>
      <c r="W537" s="103"/>
      <c r="X537" s="103"/>
      <c r="AD537" s="92"/>
      <c r="AE537" s="92"/>
      <c r="CU537" s="88"/>
      <c r="CV537" s="88"/>
      <c r="CW537" s="88"/>
      <c r="CX537" s="88"/>
      <c r="CY537" s="88"/>
      <c r="CZ537" s="88"/>
      <c r="DA537" s="88"/>
      <c r="DB537" s="88"/>
      <c r="DC537" s="88"/>
      <c r="DD537" s="88"/>
      <c r="DE537" s="88"/>
      <c r="DF537" s="88"/>
      <c r="DG537" s="88"/>
      <c r="DH537" s="88"/>
      <c r="DI537" s="88"/>
      <c r="DJ537" s="88"/>
      <c r="DK537" s="88"/>
      <c r="DL537" s="88"/>
      <c r="DM537" s="88"/>
      <c r="DN537" s="88"/>
      <c r="DO537" s="88"/>
      <c r="DP537" s="88"/>
      <c r="DQ537" s="88"/>
      <c r="DR537" s="88"/>
      <c r="DS537" s="88"/>
      <c r="DT537" s="88"/>
    </row>
    <row r="538" spans="22:124" s="38" customFormat="1" x14ac:dyDescent="0.25">
      <c r="V538" s="68"/>
      <c r="W538" s="103"/>
      <c r="X538" s="103"/>
      <c r="AD538" s="92"/>
      <c r="AE538" s="92"/>
      <c r="CU538" s="88"/>
      <c r="CV538" s="88"/>
      <c r="CW538" s="88"/>
      <c r="CX538" s="88"/>
      <c r="CY538" s="88"/>
      <c r="CZ538" s="88"/>
      <c r="DA538" s="88"/>
      <c r="DB538" s="88"/>
      <c r="DC538" s="88"/>
      <c r="DD538" s="88"/>
      <c r="DE538" s="88"/>
      <c r="DF538" s="88"/>
      <c r="DG538" s="88"/>
      <c r="DH538" s="88"/>
      <c r="DI538" s="88"/>
      <c r="DJ538" s="88"/>
      <c r="DK538" s="88"/>
      <c r="DL538" s="88"/>
      <c r="DM538" s="88"/>
      <c r="DN538" s="88"/>
      <c r="DO538" s="88"/>
      <c r="DP538" s="88"/>
      <c r="DQ538" s="88"/>
      <c r="DR538" s="88"/>
      <c r="DS538" s="88"/>
      <c r="DT538" s="88"/>
    </row>
    <row r="539" spans="22:124" s="38" customFormat="1" x14ac:dyDescent="0.25">
      <c r="V539" s="68"/>
      <c r="W539" s="103"/>
      <c r="X539" s="103"/>
      <c r="AD539" s="92"/>
      <c r="AE539" s="92"/>
      <c r="CU539" s="88"/>
      <c r="CV539" s="88"/>
      <c r="CW539" s="88"/>
      <c r="CX539" s="88"/>
      <c r="CY539" s="88"/>
      <c r="CZ539" s="88"/>
      <c r="DA539" s="88"/>
      <c r="DB539" s="88"/>
      <c r="DC539" s="88"/>
      <c r="DD539" s="88"/>
      <c r="DE539" s="88"/>
      <c r="DF539" s="88"/>
      <c r="DG539" s="88"/>
      <c r="DH539" s="88"/>
      <c r="DI539" s="88"/>
      <c r="DJ539" s="88"/>
      <c r="DK539" s="88"/>
      <c r="DL539" s="88"/>
      <c r="DM539" s="88"/>
      <c r="DN539" s="88"/>
      <c r="DO539" s="88"/>
      <c r="DP539" s="88"/>
      <c r="DQ539" s="88"/>
      <c r="DR539" s="88"/>
      <c r="DS539" s="88"/>
      <c r="DT539" s="88"/>
    </row>
    <row r="540" spans="22:124" s="38" customFormat="1" x14ac:dyDescent="0.25">
      <c r="V540" s="68"/>
      <c r="W540" s="103"/>
      <c r="X540" s="103"/>
      <c r="AD540" s="92"/>
      <c r="AE540" s="92"/>
      <c r="CU540" s="88"/>
      <c r="CV540" s="88"/>
      <c r="CW540" s="88"/>
      <c r="CX540" s="88"/>
      <c r="CY540" s="88"/>
      <c r="CZ540" s="88"/>
      <c r="DA540" s="88"/>
      <c r="DB540" s="88"/>
      <c r="DC540" s="88"/>
      <c r="DD540" s="88"/>
      <c r="DE540" s="88"/>
      <c r="DF540" s="88"/>
      <c r="DG540" s="88"/>
      <c r="DH540" s="88"/>
      <c r="DI540" s="88"/>
      <c r="DJ540" s="88"/>
      <c r="DK540" s="88"/>
      <c r="DL540" s="88"/>
      <c r="DM540" s="88"/>
      <c r="DN540" s="88"/>
      <c r="DO540" s="88"/>
      <c r="DP540" s="88"/>
      <c r="DQ540" s="88"/>
      <c r="DR540" s="88"/>
      <c r="DS540" s="88"/>
      <c r="DT540" s="88"/>
    </row>
    <row r="541" spans="22:124" s="38" customFormat="1" x14ac:dyDescent="0.25">
      <c r="V541" s="68"/>
      <c r="W541" s="103"/>
      <c r="X541" s="103"/>
      <c r="AD541" s="92"/>
      <c r="AE541" s="92"/>
      <c r="CU541" s="88"/>
      <c r="CV541" s="88"/>
      <c r="CW541" s="88"/>
      <c r="CX541" s="88"/>
      <c r="CY541" s="88"/>
      <c r="CZ541" s="88"/>
      <c r="DA541" s="88"/>
      <c r="DB541" s="88"/>
      <c r="DC541" s="88"/>
      <c r="DD541" s="88"/>
      <c r="DE541" s="88"/>
      <c r="DF541" s="88"/>
      <c r="DG541" s="88"/>
      <c r="DH541" s="88"/>
      <c r="DI541" s="88"/>
      <c r="DJ541" s="88"/>
      <c r="DK541" s="88"/>
      <c r="DL541" s="88"/>
      <c r="DM541" s="88"/>
      <c r="DN541" s="88"/>
      <c r="DO541" s="88"/>
      <c r="DP541" s="88"/>
      <c r="DQ541" s="88"/>
      <c r="DR541" s="88"/>
      <c r="DS541" s="88"/>
      <c r="DT541" s="88"/>
    </row>
    <row r="542" spans="22:124" s="38" customFormat="1" x14ac:dyDescent="0.25">
      <c r="V542" s="68"/>
      <c r="W542" s="103"/>
      <c r="X542" s="103"/>
      <c r="AD542" s="92"/>
      <c r="AE542" s="92"/>
      <c r="CU542" s="88"/>
      <c r="CV542" s="88"/>
      <c r="CW542" s="88"/>
      <c r="CX542" s="88"/>
      <c r="CY542" s="88"/>
      <c r="CZ542" s="88"/>
      <c r="DA542" s="88"/>
      <c r="DB542" s="88"/>
      <c r="DC542" s="88"/>
      <c r="DD542" s="88"/>
      <c r="DE542" s="88"/>
      <c r="DF542" s="88"/>
      <c r="DG542" s="88"/>
      <c r="DH542" s="88"/>
      <c r="DI542" s="88"/>
      <c r="DJ542" s="88"/>
      <c r="DK542" s="88"/>
      <c r="DL542" s="88"/>
      <c r="DM542" s="88"/>
      <c r="DN542" s="88"/>
      <c r="DO542" s="88"/>
      <c r="DP542" s="88"/>
      <c r="DQ542" s="88"/>
      <c r="DR542" s="88"/>
      <c r="DS542" s="88"/>
      <c r="DT542" s="88"/>
    </row>
    <row r="543" spans="22:124" s="38" customFormat="1" x14ac:dyDescent="0.25">
      <c r="V543" s="68"/>
      <c r="W543" s="103"/>
      <c r="X543" s="103"/>
      <c r="AD543" s="92"/>
      <c r="AE543" s="92"/>
      <c r="CU543" s="88"/>
      <c r="CV543" s="88"/>
      <c r="CW543" s="88"/>
      <c r="CX543" s="88"/>
      <c r="CY543" s="88"/>
      <c r="CZ543" s="88"/>
      <c r="DA543" s="88"/>
      <c r="DB543" s="88"/>
      <c r="DC543" s="88"/>
      <c r="DD543" s="88"/>
      <c r="DE543" s="88"/>
      <c r="DF543" s="88"/>
      <c r="DG543" s="88"/>
      <c r="DH543" s="88"/>
      <c r="DI543" s="88"/>
      <c r="DJ543" s="88"/>
      <c r="DK543" s="88"/>
      <c r="DL543" s="88"/>
      <c r="DM543" s="88"/>
      <c r="DN543" s="88"/>
      <c r="DO543" s="88"/>
      <c r="DP543" s="88"/>
      <c r="DQ543" s="88"/>
      <c r="DR543" s="88"/>
      <c r="DS543" s="88"/>
      <c r="DT543" s="88"/>
    </row>
    <row r="544" spans="22:124" s="38" customFormat="1" x14ac:dyDescent="0.25">
      <c r="V544" s="68"/>
      <c r="W544" s="103"/>
      <c r="X544" s="103"/>
      <c r="AD544" s="92"/>
      <c r="AE544" s="92"/>
      <c r="CU544" s="88"/>
      <c r="CV544" s="88"/>
      <c r="CW544" s="88"/>
      <c r="CX544" s="88"/>
      <c r="CY544" s="88"/>
      <c r="CZ544" s="88"/>
      <c r="DA544" s="88"/>
      <c r="DB544" s="88"/>
      <c r="DC544" s="88"/>
      <c r="DD544" s="88"/>
      <c r="DE544" s="88"/>
      <c r="DF544" s="88"/>
      <c r="DG544" s="88"/>
      <c r="DH544" s="88"/>
      <c r="DI544" s="88"/>
      <c r="DJ544" s="88"/>
      <c r="DK544" s="88"/>
      <c r="DL544" s="88"/>
      <c r="DM544" s="88"/>
      <c r="DN544" s="88"/>
      <c r="DO544" s="88"/>
      <c r="DP544" s="88"/>
      <c r="DQ544" s="88"/>
      <c r="DR544" s="88"/>
      <c r="DS544" s="88"/>
      <c r="DT544" s="88"/>
    </row>
    <row r="545" spans="22:124" s="38" customFormat="1" x14ac:dyDescent="0.25">
      <c r="V545" s="68"/>
      <c r="W545" s="103"/>
      <c r="X545" s="103"/>
      <c r="AD545" s="92"/>
      <c r="AE545" s="92"/>
      <c r="CU545" s="88"/>
      <c r="CV545" s="88"/>
      <c r="CW545" s="88"/>
      <c r="CX545" s="88"/>
      <c r="CY545" s="88"/>
      <c r="CZ545" s="88"/>
      <c r="DA545" s="88"/>
      <c r="DB545" s="88"/>
      <c r="DC545" s="88"/>
      <c r="DD545" s="88"/>
      <c r="DE545" s="88"/>
      <c r="DF545" s="88"/>
      <c r="DG545" s="88"/>
      <c r="DH545" s="88"/>
      <c r="DI545" s="88"/>
      <c r="DJ545" s="88"/>
      <c r="DK545" s="88"/>
      <c r="DL545" s="88"/>
      <c r="DM545" s="88"/>
      <c r="DN545" s="88"/>
      <c r="DO545" s="88"/>
      <c r="DP545" s="88"/>
      <c r="DQ545" s="88"/>
      <c r="DR545" s="88"/>
      <c r="DS545" s="88"/>
      <c r="DT545" s="88"/>
    </row>
    <row r="546" spans="22:124" s="38" customFormat="1" x14ac:dyDescent="0.25">
      <c r="V546" s="68"/>
      <c r="W546" s="103"/>
      <c r="X546" s="103"/>
      <c r="AD546" s="92"/>
      <c r="AE546" s="92"/>
      <c r="CU546" s="88"/>
      <c r="CV546" s="88"/>
      <c r="CW546" s="88"/>
      <c r="CX546" s="88"/>
      <c r="CY546" s="88"/>
      <c r="CZ546" s="88"/>
      <c r="DA546" s="88"/>
      <c r="DB546" s="88"/>
      <c r="DC546" s="88"/>
      <c r="DD546" s="88"/>
      <c r="DE546" s="88"/>
      <c r="DF546" s="88"/>
      <c r="DG546" s="88"/>
      <c r="DH546" s="88"/>
      <c r="DI546" s="88"/>
      <c r="DJ546" s="88"/>
      <c r="DK546" s="88"/>
      <c r="DL546" s="88"/>
      <c r="DM546" s="88"/>
      <c r="DN546" s="88"/>
      <c r="DO546" s="88"/>
      <c r="DP546" s="88"/>
      <c r="DQ546" s="88"/>
      <c r="DR546" s="88"/>
      <c r="DS546" s="88"/>
      <c r="DT546" s="88"/>
    </row>
    <row r="547" spans="22:124" s="38" customFormat="1" x14ac:dyDescent="0.25">
      <c r="V547" s="68"/>
      <c r="W547" s="103"/>
      <c r="X547" s="103"/>
      <c r="AD547" s="92"/>
      <c r="AE547" s="92"/>
      <c r="CU547" s="88"/>
      <c r="CV547" s="88"/>
      <c r="CW547" s="88"/>
      <c r="CX547" s="88"/>
      <c r="CY547" s="88"/>
      <c r="CZ547" s="88"/>
      <c r="DA547" s="88"/>
      <c r="DB547" s="88"/>
      <c r="DC547" s="88"/>
      <c r="DD547" s="88"/>
      <c r="DE547" s="88"/>
      <c r="DF547" s="88"/>
      <c r="DG547" s="88"/>
      <c r="DH547" s="88"/>
      <c r="DI547" s="88"/>
      <c r="DJ547" s="88"/>
      <c r="DK547" s="88"/>
      <c r="DL547" s="88"/>
      <c r="DM547" s="88"/>
      <c r="DN547" s="88"/>
      <c r="DO547" s="88"/>
      <c r="DP547" s="88"/>
      <c r="DQ547" s="88"/>
      <c r="DR547" s="88"/>
      <c r="DS547" s="88"/>
      <c r="DT547" s="88"/>
    </row>
    <row r="548" spans="22:124" s="38" customFormat="1" x14ac:dyDescent="0.25">
      <c r="V548" s="68"/>
      <c r="W548" s="103"/>
      <c r="X548" s="103"/>
      <c r="AD548" s="92"/>
      <c r="AE548" s="92"/>
      <c r="CU548" s="88"/>
      <c r="CV548" s="88"/>
      <c r="CW548" s="88"/>
      <c r="CX548" s="88"/>
      <c r="CY548" s="88"/>
      <c r="CZ548" s="88"/>
      <c r="DA548" s="88"/>
      <c r="DB548" s="88"/>
      <c r="DC548" s="88"/>
      <c r="DD548" s="88"/>
      <c r="DE548" s="88"/>
      <c r="DF548" s="88"/>
      <c r="DG548" s="88"/>
      <c r="DH548" s="88"/>
      <c r="DI548" s="88"/>
      <c r="DJ548" s="88"/>
      <c r="DK548" s="88"/>
      <c r="DL548" s="88"/>
      <c r="DM548" s="88"/>
      <c r="DN548" s="88"/>
      <c r="DO548" s="88"/>
      <c r="DP548" s="88"/>
      <c r="DQ548" s="88"/>
      <c r="DR548" s="88"/>
      <c r="DS548" s="88"/>
      <c r="DT548" s="88"/>
    </row>
    <row r="549" spans="22:124" s="38" customFormat="1" x14ac:dyDescent="0.25">
      <c r="V549" s="68"/>
      <c r="W549" s="103"/>
      <c r="X549" s="103"/>
      <c r="AD549" s="92"/>
      <c r="AE549" s="92"/>
      <c r="CU549" s="88"/>
      <c r="CV549" s="88"/>
      <c r="CW549" s="88"/>
      <c r="CX549" s="88"/>
      <c r="CY549" s="88"/>
      <c r="CZ549" s="88"/>
      <c r="DA549" s="88"/>
      <c r="DB549" s="88"/>
      <c r="DC549" s="88"/>
      <c r="DD549" s="88"/>
      <c r="DE549" s="88"/>
      <c r="DF549" s="88"/>
      <c r="DG549" s="88"/>
      <c r="DH549" s="88"/>
      <c r="DI549" s="88"/>
      <c r="DJ549" s="88"/>
      <c r="DK549" s="88"/>
      <c r="DL549" s="88"/>
      <c r="DM549" s="88"/>
      <c r="DN549" s="88"/>
      <c r="DO549" s="88"/>
      <c r="DP549" s="88"/>
      <c r="DQ549" s="88"/>
      <c r="DR549" s="88"/>
      <c r="DS549" s="88"/>
      <c r="DT549" s="88"/>
    </row>
    <row r="550" spans="22:124" s="38" customFormat="1" x14ac:dyDescent="0.25">
      <c r="V550" s="68"/>
      <c r="W550" s="103"/>
      <c r="X550" s="103"/>
      <c r="AD550" s="92"/>
      <c r="AE550" s="92"/>
      <c r="CU550" s="88"/>
      <c r="CV550" s="88"/>
      <c r="CW550" s="88"/>
      <c r="CX550" s="88"/>
      <c r="CY550" s="88"/>
      <c r="CZ550" s="88"/>
      <c r="DA550" s="88"/>
      <c r="DB550" s="88"/>
      <c r="DC550" s="88"/>
      <c r="DD550" s="88"/>
      <c r="DE550" s="88"/>
      <c r="DF550" s="88"/>
      <c r="DG550" s="88"/>
      <c r="DH550" s="88"/>
      <c r="DI550" s="88"/>
      <c r="DJ550" s="88"/>
      <c r="DK550" s="88"/>
      <c r="DL550" s="88"/>
      <c r="DM550" s="88"/>
      <c r="DN550" s="88"/>
      <c r="DO550" s="88"/>
      <c r="DP550" s="88"/>
      <c r="DQ550" s="88"/>
      <c r="DR550" s="88"/>
      <c r="DS550" s="88"/>
      <c r="DT550" s="88"/>
    </row>
    <row r="551" spans="22:124" s="38" customFormat="1" x14ac:dyDescent="0.25">
      <c r="V551" s="68"/>
      <c r="W551" s="103"/>
      <c r="X551" s="103"/>
      <c r="AD551" s="92"/>
      <c r="AE551" s="92"/>
      <c r="CU551" s="88"/>
      <c r="CV551" s="88"/>
      <c r="CW551" s="88"/>
      <c r="CX551" s="88"/>
      <c r="CY551" s="88"/>
      <c r="CZ551" s="88"/>
      <c r="DA551" s="88"/>
      <c r="DB551" s="88"/>
      <c r="DC551" s="88"/>
      <c r="DD551" s="88"/>
      <c r="DE551" s="88"/>
      <c r="DF551" s="88"/>
      <c r="DG551" s="88"/>
      <c r="DH551" s="88"/>
      <c r="DI551" s="88"/>
      <c r="DJ551" s="88"/>
      <c r="DK551" s="88"/>
      <c r="DL551" s="88"/>
      <c r="DM551" s="88"/>
      <c r="DN551" s="88"/>
      <c r="DO551" s="88"/>
      <c r="DP551" s="88"/>
      <c r="DQ551" s="88"/>
      <c r="DR551" s="88"/>
      <c r="DS551" s="88"/>
      <c r="DT551" s="88"/>
    </row>
    <row r="552" spans="22:124" s="38" customFormat="1" x14ac:dyDescent="0.25">
      <c r="V552" s="68"/>
      <c r="W552" s="103"/>
      <c r="X552" s="103"/>
      <c r="AD552" s="92"/>
      <c r="AE552" s="92"/>
      <c r="CU552" s="88"/>
      <c r="CV552" s="88"/>
      <c r="CW552" s="88"/>
      <c r="CX552" s="88"/>
      <c r="CY552" s="88"/>
      <c r="CZ552" s="88"/>
      <c r="DA552" s="88"/>
      <c r="DB552" s="88"/>
      <c r="DC552" s="88"/>
      <c r="DD552" s="88"/>
      <c r="DE552" s="88"/>
      <c r="DF552" s="88"/>
      <c r="DG552" s="88"/>
      <c r="DH552" s="88"/>
      <c r="DI552" s="88"/>
      <c r="DJ552" s="88"/>
      <c r="DK552" s="88"/>
      <c r="DL552" s="88"/>
      <c r="DM552" s="88"/>
      <c r="DN552" s="88"/>
      <c r="DO552" s="88"/>
      <c r="DP552" s="88"/>
      <c r="DQ552" s="88"/>
      <c r="DR552" s="88"/>
      <c r="DS552" s="88"/>
      <c r="DT552" s="88"/>
    </row>
    <row r="553" spans="22:124" s="38" customFormat="1" x14ac:dyDescent="0.25">
      <c r="V553" s="68"/>
      <c r="W553" s="103"/>
      <c r="X553" s="103"/>
      <c r="AD553" s="92"/>
      <c r="AE553" s="92"/>
      <c r="CU553" s="88"/>
      <c r="CV553" s="88"/>
      <c r="CW553" s="88"/>
      <c r="CX553" s="88"/>
      <c r="CY553" s="88"/>
      <c r="CZ553" s="88"/>
      <c r="DA553" s="88"/>
      <c r="DB553" s="88"/>
      <c r="DC553" s="88"/>
      <c r="DD553" s="88"/>
      <c r="DE553" s="88"/>
      <c r="DF553" s="88"/>
      <c r="DG553" s="88"/>
      <c r="DH553" s="88"/>
      <c r="DI553" s="88"/>
      <c r="DJ553" s="88"/>
      <c r="DK553" s="88"/>
      <c r="DL553" s="88"/>
      <c r="DM553" s="88"/>
      <c r="DN553" s="88"/>
      <c r="DO553" s="88"/>
      <c r="DP553" s="88"/>
      <c r="DQ553" s="88"/>
      <c r="DR553" s="88"/>
      <c r="DS553" s="88"/>
      <c r="DT553" s="88"/>
    </row>
    <row r="554" spans="22:124" s="38" customFormat="1" x14ac:dyDescent="0.25">
      <c r="V554" s="68"/>
      <c r="W554" s="103"/>
      <c r="X554" s="103"/>
      <c r="AD554" s="92"/>
      <c r="AE554" s="92"/>
      <c r="CU554" s="88"/>
      <c r="CV554" s="88"/>
      <c r="CW554" s="88"/>
      <c r="CX554" s="88"/>
      <c r="CY554" s="88"/>
      <c r="CZ554" s="88"/>
      <c r="DA554" s="88"/>
      <c r="DB554" s="88"/>
      <c r="DC554" s="88"/>
      <c r="DD554" s="88"/>
      <c r="DE554" s="88"/>
      <c r="DF554" s="88"/>
      <c r="DG554" s="88"/>
      <c r="DH554" s="88"/>
      <c r="DI554" s="88"/>
      <c r="DJ554" s="88"/>
      <c r="DK554" s="88"/>
      <c r="DL554" s="88"/>
      <c r="DM554" s="88"/>
      <c r="DN554" s="88"/>
      <c r="DO554" s="88"/>
      <c r="DP554" s="88"/>
      <c r="DQ554" s="88"/>
      <c r="DR554" s="88"/>
      <c r="DS554" s="88"/>
      <c r="DT554" s="88"/>
    </row>
    <row r="555" spans="22:124" s="38" customFormat="1" x14ac:dyDescent="0.25">
      <c r="V555" s="68"/>
      <c r="W555" s="103"/>
      <c r="X555" s="103"/>
      <c r="AD555" s="92"/>
      <c r="AE555" s="92"/>
      <c r="CU555" s="88"/>
      <c r="CV555" s="88"/>
      <c r="CW555" s="88"/>
      <c r="CX555" s="88"/>
      <c r="CY555" s="88"/>
      <c r="CZ555" s="88"/>
      <c r="DA555" s="88"/>
      <c r="DB555" s="88"/>
      <c r="DC555" s="88"/>
      <c r="DD555" s="88"/>
      <c r="DE555" s="88"/>
      <c r="DF555" s="88"/>
      <c r="DG555" s="88"/>
      <c r="DH555" s="88"/>
      <c r="DI555" s="88"/>
      <c r="DJ555" s="88"/>
      <c r="DK555" s="88"/>
      <c r="DL555" s="88"/>
      <c r="DM555" s="88"/>
      <c r="DN555" s="88"/>
      <c r="DO555" s="88"/>
      <c r="DP555" s="88"/>
      <c r="DQ555" s="88"/>
      <c r="DR555" s="88"/>
      <c r="DS555" s="88"/>
      <c r="DT555" s="88"/>
    </row>
    <row r="556" spans="22:124" s="38" customFormat="1" x14ac:dyDescent="0.25">
      <c r="V556" s="68"/>
      <c r="W556" s="103"/>
      <c r="X556" s="103"/>
      <c r="AD556" s="92"/>
      <c r="AE556" s="92"/>
      <c r="CU556" s="88"/>
      <c r="CV556" s="88"/>
      <c r="CW556" s="88"/>
      <c r="CX556" s="88"/>
      <c r="CY556" s="88"/>
      <c r="CZ556" s="88"/>
      <c r="DA556" s="88"/>
      <c r="DB556" s="88"/>
      <c r="DC556" s="88"/>
      <c r="DD556" s="88"/>
      <c r="DE556" s="88"/>
      <c r="DF556" s="88"/>
      <c r="DG556" s="88"/>
      <c r="DH556" s="88"/>
      <c r="DI556" s="88"/>
      <c r="DJ556" s="88"/>
      <c r="DK556" s="88"/>
      <c r="DL556" s="88"/>
      <c r="DM556" s="88"/>
      <c r="DN556" s="88"/>
      <c r="DO556" s="88"/>
      <c r="DP556" s="88"/>
      <c r="DQ556" s="88"/>
      <c r="DR556" s="88"/>
      <c r="DS556" s="88"/>
      <c r="DT556" s="88"/>
    </row>
    <row r="557" spans="22:124" s="38" customFormat="1" x14ac:dyDescent="0.25">
      <c r="V557" s="68"/>
      <c r="W557" s="103"/>
      <c r="X557" s="103"/>
      <c r="AD557" s="92"/>
      <c r="AE557" s="92"/>
      <c r="CU557" s="88"/>
      <c r="CV557" s="88"/>
      <c r="CW557" s="88"/>
      <c r="CX557" s="88"/>
      <c r="CY557" s="88"/>
      <c r="CZ557" s="88"/>
      <c r="DA557" s="88"/>
      <c r="DB557" s="88"/>
      <c r="DC557" s="88"/>
      <c r="DD557" s="88"/>
      <c r="DE557" s="88"/>
      <c r="DF557" s="88"/>
      <c r="DG557" s="88"/>
      <c r="DH557" s="88"/>
      <c r="DI557" s="88"/>
      <c r="DJ557" s="88"/>
      <c r="DK557" s="88"/>
      <c r="DL557" s="88"/>
      <c r="DM557" s="88"/>
      <c r="DN557" s="88"/>
      <c r="DO557" s="88"/>
      <c r="DP557" s="88"/>
      <c r="DQ557" s="88"/>
      <c r="DR557" s="88"/>
      <c r="DS557" s="88"/>
      <c r="DT557" s="88"/>
    </row>
    <row r="558" spans="22:124" s="38" customFormat="1" x14ac:dyDescent="0.25">
      <c r="V558" s="68"/>
      <c r="W558" s="103"/>
      <c r="X558" s="103"/>
      <c r="AD558" s="92"/>
      <c r="AE558" s="92"/>
      <c r="CU558" s="88"/>
      <c r="CV558" s="88"/>
      <c r="CW558" s="88"/>
      <c r="CX558" s="88"/>
      <c r="CY558" s="88"/>
      <c r="CZ558" s="88"/>
      <c r="DA558" s="88"/>
      <c r="DB558" s="88"/>
      <c r="DC558" s="88"/>
      <c r="DD558" s="88"/>
      <c r="DE558" s="88"/>
      <c r="DF558" s="88"/>
      <c r="DG558" s="88"/>
      <c r="DH558" s="88"/>
      <c r="DI558" s="88"/>
      <c r="DJ558" s="88"/>
      <c r="DK558" s="88"/>
      <c r="DL558" s="88"/>
      <c r="DM558" s="88"/>
      <c r="DN558" s="88"/>
      <c r="DO558" s="88"/>
      <c r="DP558" s="88"/>
      <c r="DQ558" s="88"/>
      <c r="DR558" s="88"/>
      <c r="DS558" s="88"/>
      <c r="DT558" s="88"/>
    </row>
    <row r="559" spans="22:124" s="38" customFormat="1" x14ac:dyDescent="0.25">
      <c r="V559" s="68"/>
      <c r="W559" s="103"/>
      <c r="X559" s="103"/>
      <c r="AD559" s="92"/>
      <c r="AE559" s="92"/>
      <c r="CU559" s="88"/>
      <c r="CV559" s="88"/>
      <c r="CW559" s="88"/>
      <c r="CX559" s="88"/>
      <c r="CY559" s="88"/>
      <c r="CZ559" s="88"/>
      <c r="DA559" s="88"/>
      <c r="DB559" s="88"/>
      <c r="DC559" s="88"/>
      <c r="DD559" s="88"/>
      <c r="DE559" s="88"/>
      <c r="DF559" s="88"/>
      <c r="DG559" s="88"/>
      <c r="DH559" s="88"/>
      <c r="DI559" s="88"/>
      <c r="DJ559" s="88"/>
      <c r="DK559" s="88"/>
      <c r="DL559" s="88"/>
      <c r="DM559" s="88"/>
      <c r="DN559" s="88"/>
      <c r="DO559" s="88"/>
      <c r="DP559" s="88"/>
      <c r="DQ559" s="88"/>
      <c r="DR559" s="88"/>
      <c r="DS559" s="88"/>
      <c r="DT559" s="88"/>
    </row>
    <row r="560" spans="22:124" s="38" customFormat="1" x14ac:dyDescent="0.25">
      <c r="V560" s="68"/>
      <c r="W560" s="103"/>
      <c r="X560" s="103"/>
      <c r="AD560" s="92"/>
      <c r="AE560" s="92"/>
      <c r="CU560" s="88"/>
      <c r="CV560" s="88"/>
      <c r="CW560" s="88"/>
      <c r="CX560" s="88"/>
      <c r="CY560" s="88"/>
      <c r="CZ560" s="88"/>
      <c r="DA560" s="88"/>
      <c r="DB560" s="88"/>
      <c r="DC560" s="88"/>
      <c r="DD560" s="88"/>
      <c r="DE560" s="88"/>
      <c r="DF560" s="88"/>
      <c r="DG560" s="88"/>
      <c r="DH560" s="88"/>
      <c r="DI560" s="88"/>
      <c r="DJ560" s="88"/>
      <c r="DK560" s="88"/>
      <c r="DL560" s="88"/>
      <c r="DM560" s="88"/>
      <c r="DN560" s="88"/>
      <c r="DO560" s="88"/>
      <c r="DP560" s="88"/>
      <c r="DQ560" s="88"/>
      <c r="DR560" s="88"/>
      <c r="DS560" s="88"/>
      <c r="DT560" s="88"/>
    </row>
    <row r="561" spans="22:124" s="38" customFormat="1" x14ac:dyDescent="0.25">
      <c r="V561" s="68"/>
      <c r="W561" s="103"/>
      <c r="X561" s="103"/>
      <c r="AD561" s="92"/>
      <c r="AE561" s="92"/>
      <c r="CU561" s="88"/>
      <c r="CV561" s="88"/>
      <c r="CW561" s="88"/>
      <c r="CX561" s="88"/>
      <c r="CY561" s="88"/>
      <c r="CZ561" s="88"/>
      <c r="DA561" s="88"/>
      <c r="DB561" s="88"/>
      <c r="DC561" s="88"/>
      <c r="DD561" s="88"/>
      <c r="DE561" s="88"/>
      <c r="DF561" s="88"/>
      <c r="DG561" s="88"/>
      <c r="DH561" s="88"/>
      <c r="DI561" s="88"/>
      <c r="DJ561" s="88"/>
      <c r="DK561" s="88"/>
      <c r="DL561" s="88"/>
      <c r="DM561" s="88"/>
      <c r="DN561" s="88"/>
      <c r="DO561" s="88"/>
      <c r="DP561" s="88"/>
      <c r="DQ561" s="88"/>
      <c r="DR561" s="88"/>
      <c r="DS561" s="88"/>
      <c r="DT561" s="88"/>
    </row>
    <row r="562" spans="22:124" s="38" customFormat="1" x14ac:dyDescent="0.25">
      <c r="V562" s="68"/>
      <c r="W562" s="103"/>
      <c r="X562" s="103"/>
      <c r="AD562" s="92"/>
      <c r="AE562" s="92"/>
      <c r="CU562" s="88"/>
      <c r="CV562" s="88"/>
      <c r="CW562" s="88"/>
      <c r="CX562" s="88"/>
      <c r="CY562" s="88"/>
      <c r="CZ562" s="88"/>
      <c r="DA562" s="88"/>
      <c r="DB562" s="88"/>
      <c r="DC562" s="88"/>
      <c r="DD562" s="88"/>
      <c r="DE562" s="88"/>
      <c r="DF562" s="88"/>
      <c r="DG562" s="88"/>
      <c r="DH562" s="88"/>
      <c r="DI562" s="88"/>
      <c r="DJ562" s="88"/>
      <c r="DK562" s="88"/>
      <c r="DL562" s="88"/>
      <c r="DM562" s="88"/>
      <c r="DN562" s="88"/>
      <c r="DO562" s="88"/>
      <c r="DP562" s="88"/>
      <c r="DQ562" s="88"/>
      <c r="DR562" s="88"/>
      <c r="DS562" s="88"/>
      <c r="DT562" s="88"/>
    </row>
    <row r="563" spans="22:124" s="38" customFormat="1" x14ac:dyDescent="0.25">
      <c r="V563" s="68"/>
      <c r="W563" s="103"/>
      <c r="X563" s="103"/>
      <c r="AD563" s="92"/>
      <c r="AE563" s="92"/>
      <c r="CU563" s="88"/>
      <c r="CV563" s="88"/>
      <c r="CW563" s="88"/>
      <c r="CX563" s="88"/>
      <c r="CY563" s="88"/>
      <c r="CZ563" s="88"/>
      <c r="DA563" s="88"/>
      <c r="DB563" s="88"/>
      <c r="DC563" s="88"/>
      <c r="DD563" s="88"/>
      <c r="DE563" s="88"/>
      <c r="DF563" s="88"/>
      <c r="DG563" s="88"/>
      <c r="DH563" s="88"/>
      <c r="DI563" s="88"/>
      <c r="DJ563" s="88"/>
      <c r="DK563" s="88"/>
      <c r="DL563" s="88"/>
      <c r="DM563" s="88"/>
      <c r="DN563" s="88"/>
      <c r="DO563" s="88"/>
      <c r="DP563" s="88"/>
      <c r="DQ563" s="88"/>
      <c r="DR563" s="88"/>
      <c r="DS563" s="88"/>
      <c r="DT563" s="88"/>
    </row>
    <row r="564" spans="22:124" s="38" customFormat="1" x14ac:dyDescent="0.25">
      <c r="V564" s="68"/>
      <c r="W564" s="103"/>
      <c r="X564" s="103"/>
      <c r="AD564" s="92"/>
      <c r="AE564" s="92"/>
      <c r="CU564" s="88"/>
      <c r="CV564" s="88"/>
      <c r="CW564" s="88"/>
      <c r="CX564" s="88"/>
      <c r="CY564" s="88"/>
      <c r="CZ564" s="88"/>
      <c r="DA564" s="88"/>
      <c r="DB564" s="88"/>
      <c r="DC564" s="88"/>
      <c r="DD564" s="88"/>
      <c r="DE564" s="88"/>
      <c r="DF564" s="88"/>
      <c r="DG564" s="88"/>
      <c r="DH564" s="88"/>
      <c r="DI564" s="88"/>
      <c r="DJ564" s="88"/>
      <c r="DK564" s="88"/>
      <c r="DL564" s="88"/>
      <c r="DM564" s="88"/>
      <c r="DN564" s="88"/>
      <c r="DO564" s="88"/>
      <c r="DP564" s="88"/>
      <c r="DQ564" s="88"/>
      <c r="DR564" s="88"/>
      <c r="DS564" s="88"/>
      <c r="DT564" s="88"/>
    </row>
    <row r="565" spans="22:124" s="38" customFormat="1" x14ac:dyDescent="0.25">
      <c r="V565" s="68"/>
      <c r="W565" s="103"/>
      <c r="X565" s="103"/>
      <c r="AD565" s="92"/>
      <c r="AE565" s="92"/>
      <c r="CU565" s="88"/>
      <c r="CV565" s="88"/>
      <c r="CW565" s="88"/>
      <c r="CX565" s="88"/>
      <c r="CY565" s="88"/>
      <c r="CZ565" s="88"/>
      <c r="DA565" s="88"/>
      <c r="DB565" s="88"/>
      <c r="DC565" s="88"/>
      <c r="DD565" s="88"/>
      <c r="DE565" s="88"/>
      <c r="DF565" s="88"/>
      <c r="DG565" s="88"/>
      <c r="DH565" s="88"/>
      <c r="DI565" s="88"/>
      <c r="DJ565" s="88"/>
      <c r="DK565" s="88"/>
      <c r="DL565" s="88"/>
      <c r="DM565" s="88"/>
      <c r="DN565" s="88"/>
      <c r="DO565" s="88"/>
      <c r="DP565" s="88"/>
      <c r="DQ565" s="88"/>
      <c r="DR565" s="88"/>
      <c r="DS565" s="88"/>
      <c r="DT565" s="88"/>
    </row>
    <row r="566" spans="22:124" s="38" customFormat="1" x14ac:dyDescent="0.25">
      <c r="V566" s="68"/>
      <c r="W566" s="103"/>
      <c r="X566" s="103"/>
      <c r="AD566" s="92"/>
      <c r="AE566" s="92"/>
      <c r="CU566" s="88"/>
      <c r="CV566" s="88"/>
      <c r="CW566" s="88"/>
      <c r="CX566" s="88"/>
      <c r="CY566" s="88"/>
      <c r="CZ566" s="88"/>
      <c r="DA566" s="88"/>
      <c r="DB566" s="88"/>
      <c r="DC566" s="88"/>
      <c r="DD566" s="88"/>
      <c r="DE566" s="88"/>
      <c r="DF566" s="88"/>
      <c r="DG566" s="88"/>
      <c r="DH566" s="88"/>
      <c r="DI566" s="88"/>
      <c r="DJ566" s="88"/>
      <c r="DK566" s="88"/>
      <c r="DL566" s="88"/>
      <c r="DM566" s="88"/>
      <c r="DN566" s="88"/>
      <c r="DO566" s="88"/>
      <c r="DP566" s="88"/>
      <c r="DQ566" s="88"/>
      <c r="DR566" s="88"/>
      <c r="DS566" s="88"/>
      <c r="DT566" s="88"/>
    </row>
    <row r="567" spans="22:124" s="38" customFormat="1" x14ac:dyDescent="0.25">
      <c r="V567" s="68"/>
      <c r="W567" s="103"/>
      <c r="X567" s="103"/>
      <c r="AD567" s="92"/>
      <c r="AE567" s="92"/>
      <c r="CU567" s="88"/>
      <c r="CV567" s="88"/>
      <c r="CW567" s="88"/>
      <c r="CX567" s="88"/>
      <c r="CY567" s="88"/>
      <c r="CZ567" s="88"/>
      <c r="DA567" s="88"/>
      <c r="DB567" s="88"/>
      <c r="DC567" s="88"/>
      <c r="DD567" s="88"/>
      <c r="DE567" s="88"/>
      <c r="DF567" s="88"/>
      <c r="DG567" s="88"/>
      <c r="DH567" s="88"/>
      <c r="DI567" s="88"/>
      <c r="DJ567" s="88"/>
      <c r="DK567" s="88"/>
      <c r="DL567" s="88"/>
      <c r="DM567" s="88"/>
      <c r="DN567" s="88"/>
      <c r="DO567" s="88"/>
      <c r="DP567" s="88"/>
      <c r="DQ567" s="88"/>
      <c r="DR567" s="88"/>
      <c r="DS567" s="88"/>
      <c r="DT567" s="88"/>
    </row>
    <row r="568" spans="22:124" s="38" customFormat="1" x14ac:dyDescent="0.25">
      <c r="V568" s="68"/>
      <c r="W568" s="103"/>
      <c r="X568" s="103"/>
      <c r="AD568" s="92"/>
      <c r="AE568" s="92"/>
      <c r="CU568" s="88"/>
      <c r="CV568" s="88"/>
      <c r="CW568" s="88"/>
      <c r="CX568" s="88"/>
      <c r="CY568" s="88"/>
      <c r="CZ568" s="88"/>
      <c r="DA568" s="88"/>
      <c r="DB568" s="88"/>
      <c r="DC568" s="88"/>
      <c r="DD568" s="88"/>
      <c r="DE568" s="88"/>
      <c r="DF568" s="88"/>
      <c r="DG568" s="88"/>
      <c r="DH568" s="88"/>
      <c r="DI568" s="88"/>
      <c r="DJ568" s="88"/>
      <c r="DK568" s="88"/>
      <c r="DL568" s="88"/>
      <c r="DM568" s="88"/>
      <c r="DN568" s="88"/>
      <c r="DO568" s="88"/>
      <c r="DP568" s="88"/>
      <c r="DQ568" s="88"/>
      <c r="DR568" s="88"/>
      <c r="DS568" s="88"/>
      <c r="DT568" s="88"/>
    </row>
    <row r="569" spans="22:124" s="38" customFormat="1" x14ac:dyDescent="0.25">
      <c r="V569" s="68"/>
      <c r="W569" s="103"/>
      <c r="X569" s="103"/>
      <c r="AD569" s="92"/>
      <c r="AE569" s="92"/>
      <c r="CU569" s="88"/>
      <c r="CV569" s="88"/>
      <c r="CW569" s="88"/>
      <c r="CX569" s="88"/>
      <c r="CY569" s="88"/>
      <c r="CZ569" s="88"/>
      <c r="DA569" s="88"/>
      <c r="DB569" s="88"/>
      <c r="DC569" s="88"/>
      <c r="DD569" s="88"/>
      <c r="DE569" s="88"/>
      <c r="DF569" s="88"/>
      <c r="DG569" s="88"/>
      <c r="DH569" s="88"/>
      <c r="DI569" s="88"/>
      <c r="DJ569" s="88"/>
      <c r="DK569" s="88"/>
      <c r="DL569" s="88"/>
      <c r="DM569" s="88"/>
      <c r="DN569" s="88"/>
      <c r="DO569" s="88"/>
      <c r="DP569" s="88"/>
      <c r="DQ569" s="88"/>
      <c r="DR569" s="88"/>
      <c r="DS569" s="88"/>
      <c r="DT569" s="88"/>
    </row>
    <row r="570" spans="22:124" s="38" customFormat="1" x14ac:dyDescent="0.25">
      <c r="V570" s="68"/>
      <c r="W570" s="103"/>
      <c r="X570" s="103"/>
      <c r="AD570" s="92"/>
      <c r="AE570" s="92"/>
      <c r="CU570" s="88"/>
      <c r="CV570" s="88"/>
      <c r="CW570" s="88"/>
      <c r="CX570" s="88"/>
      <c r="CY570" s="88"/>
      <c r="CZ570" s="88"/>
      <c r="DA570" s="88"/>
      <c r="DB570" s="88"/>
      <c r="DC570" s="88"/>
      <c r="DD570" s="88"/>
      <c r="DE570" s="88"/>
      <c r="DF570" s="88"/>
      <c r="DG570" s="88"/>
      <c r="DH570" s="88"/>
      <c r="DI570" s="88"/>
      <c r="DJ570" s="88"/>
      <c r="DK570" s="88"/>
      <c r="DL570" s="88"/>
      <c r="DM570" s="88"/>
      <c r="DN570" s="88"/>
      <c r="DO570" s="88"/>
      <c r="DP570" s="88"/>
      <c r="DQ570" s="88"/>
      <c r="DR570" s="88"/>
      <c r="DS570" s="88"/>
      <c r="DT570" s="88"/>
    </row>
    <row r="571" spans="22:124" s="38" customFormat="1" x14ac:dyDescent="0.25">
      <c r="V571" s="68"/>
      <c r="W571" s="103"/>
      <c r="X571" s="103"/>
      <c r="AD571" s="92"/>
      <c r="AE571" s="92"/>
      <c r="CU571" s="88"/>
      <c r="CV571" s="88"/>
      <c r="CW571" s="88"/>
      <c r="CX571" s="88"/>
      <c r="CY571" s="88"/>
      <c r="CZ571" s="88"/>
      <c r="DA571" s="88"/>
      <c r="DB571" s="88"/>
      <c r="DC571" s="88"/>
      <c r="DD571" s="88"/>
      <c r="DE571" s="88"/>
      <c r="DF571" s="88"/>
      <c r="DG571" s="88"/>
      <c r="DH571" s="88"/>
      <c r="DI571" s="88"/>
      <c r="DJ571" s="88"/>
      <c r="DK571" s="88"/>
      <c r="DL571" s="88"/>
      <c r="DM571" s="88"/>
      <c r="DN571" s="88"/>
      <c r="DO571" s="88"/>
      <c r="DP571" s="88"/>
      <c r="DQ571" s="88"/>
      <c r="DR571" s="88"/>
      <c r="DS571" s="88"/>
      <c r="DT571" s="88"/>
    </row>
    <row r="572" spans="22:124" s="38" customFormat="1" x14ac:dyDescent="0.25">
      <c r="V572" s="68"/>
      <c r="W572" s="103"/>
      <c r="X572" s="103"/>
      <c r="AD572" s="92"/>
      <c r="AE572" s="92"/>
      <c r="CU572" s="88"/>
      <c r="CV572" s="88"/>
      <c r="CW572" s="88"/>
      <c r="CX572" s="88"/>
      <c r="CY572" s="88"/>
      <c r="CZ572" s="88"/>
      <c r="DA572" s="88"/>
      <c r="DB572" s="88"/>
      <c r="DC572" s="88"/>
      <c r="DD572" s="88"/>
      <c r="DE572" s="88"/>
      <c r="DF572" s="88"/>
      <c r="DG572" s="88"/>
      <c r="DH572" s="88"/>
      <c r="DI572" s="88"/>
      <c r="DJ572" s="88"/>
      <c r="DK572" s="88"/>
      <c r="DL572" s="88"/>
      <c r="DM572" s="88"/>
      <c r="DN572" s="88"/>
      <c r="DO572" s="88"/>
      <c r="DP572" s="88"/>
      <c r="DQ572" s="88"/>
      <c r="DR572" s="88"/>
      <c r="DS572" s="88"/>
      <c r="DT572" s="88"/>
    </row>
    <row r="573" spans="22:124" s="38" customFormat="1" x14ac:dyDescent="0.25">
      <c r="V573" s="68"/>
      <c r="W573" s="103"/>
      <c r="X573" s="103"/>
      <c r="AD573" s="92"/>
      <c r="AE573" s="92"/>
      <c r="CU573" s="88"/>
      <c r="CV573" s="88"/>
      <c r="CW573" s="88"/>
      <c r="CX573" s="88"/>
      <c r="CY573" s="88"/>
      <c r="CZ573" s="88"/>
      <c r="DA573" s="88"/>
      <c r="DB573" s="88"/>
      <c r="DC573" s="88"/>
      <c r="DD573" s="88"/>
      <c r="DE573" s="88"/>
      <c r="DF573" s="88"/>
      <c r="DG573" s="88"/>
      <c r="DH573" s="88"/>
      <c r="DI573" s="88"/>
      <c r="DJ573" s="88"/>
      <c r="DK573" s="88"/>
      <c r="DL573" s="88"/>
      <c r="DM573" s="88"/>
      <c r="DN573" s="88"/>
      <c r="DO573" s="88"/>
      <c r="DP573" s="88"/>
      <c r="DQ573" s="88"/>
      <c r="DR573" s="88"/>
      <c r="DS573" s="88"/>
      <c r="DT573" s="88"/>
    </row>
    <row r="574" spans="22:124" s="38" customFormat="1" x14ac:dyDescent="0.25">
      <c r="V574" s="68"/>
      <c r="W574" s="103"/>
      <c r="X574" s="103"/>
      <c r="AD574" s="92"/>
      <c r="AE574" s="92"/>
      <c r="CU574" s="88"/>
      <c r="CV574" s="88"/>
      <c r="CW574" s="88"/>
      <c r="CX574" s="88"/>
      <c r="CY574" s="88"/>
      <c r="CZ574" s="88"/>
      <c r="DA574" s="88"/>
      <c r="DB574" s="88"/>
      <c r="DC574" s="88"/>
      <c r="DD574" s="88"/>
      <c r="DE574" s="88"/>
      <c r="DF574" s="88"/>
      <c r="DG574" s="88"/>
      <c r="DH574" s="88"/>
      <c r="DI574" s="88"/>
      <c r="DJ574" s="88"/>
      <c r="DK574" s="88"/>
      <c r="DL574" s="88"/>
      <c r="DM574" s="88"/>
      <c r="DN574" s="88"/>
      <c r="DO574" s="88"/>
      <c r="DP574" s="88"/>
      <c r="DQ574" s="88"/>
      <c r="DR574" s="88"/>
      <c r="DS574" s="88"/>
      <c r="DT574" s="88"/>
    </row>
    <row r="575" spans="22:124" s="38" customFormat="1" x14ac:dyDescent="0.25">
      <c r="V575" s="68"/>
      <c r="W575" s="103"/>
      <c r="X575" s="103"/>
      <c r="AD575" s="92"/>
      <c r="AE575" s="92"/>
      <c r="CU575" s="88"/>
      <c r="CV575" s="88"/>
      <c r="CW575" s="88"/>
      <c r="CX575" s="88"/>
      <c r="CY575" s="88"/>
      <c r="CZ575" s="88"/>
      <c r="DA575" s="88"/>
      <c r="DB575" s="88"/>
      <c r="DC575" s="88"/>
      <c r="DD575" s="88"/>
      <c r="DE575" s="88"/>
      <c r="DF575" s="88"/>
      <c r="DG575" s="88"/>
      <c r="DH575" s="88"/>
      <c r="DI575" s="88"/>
      <c r="DJ575" s="88"/>
      <c r="DK575" s="88"/>
      <c r="DL575" s="88"/>
      <c r="DM575" s="88"/>
      <c r="DN575" s="88"/>
      <c r="DO575" s="88"/>
      <c r="DP575" s="88"/>
      <c r="DQ575" s="88"/>
      <c r="DR575" s="88"/>
      <c r="DS575" s="88"/>
      <c r="DT575" s="88"/>
    </row>
    <row r="576" spans="22:124" s="38" customFormat="1" x14ac:dyDescent="0.25">
      <c r="V576" s="68"/>
      <c r="W576" s="103"/>
      <c r="X576" s="103"/>
      <c r="AD576" s="92"/>
      <c r="AE576" s="92"/>
      <c r="CU576" s="88"/>
      <c r="CV576" s="88"/>
      <c r="CW576" s="88"/>
      <c r="CX576" s="88"/>
      <c r="CY576" s="88"/>
      <c r="CZ576" s="88"/>
      <c r="DA576" s="88"/>
      <c r="DB576" s="88"/>
      <c r="DC576" s="88"/>
      <c r="DD576" s="88"/>
      <c r="DE576" s="88"/>
      <c r="DF576" s="88"/>
      <c r="DG576" s="88"/>
      <c r="DH576" s="88"/>
      <c r="DI576" s="88"/>
      <c r="DJ576" s="88"/>
      <c r="DK576" s="88"/>
      <c r="DL576" s="88"/>
      <c r="DM576" s="88"/>
      <c r="DN576" s="88"/>
      <c r="DO576" s="88"/>
      <c r="DP576" s="88"/>
      <c r="DQ576" s="88"/>
      <c r="DR576" s="88"/>
      <c r="DS576" s="88"/>
      <c r="DT576" s="88"/>
    </row>
    <row r="577" spans="22:124" s="38" customFormat="1" x14ac:dyDescent="0.25">
      <c r="V577" s="68"/>
      <c r="W577" s="103"/>
      <c r="X577" s="103"/>
      <c r="AD577" s="92"/>
      <c r="AE577" s="92"/>
      <c r="CU577" s="88"/>
      <c r="CV577" s="88"/>
      <c r="CW577" s="88"/>
      <c r="CX577" s="88"/>
      <c r="CY577" s="88"/>
      <c r="CZ577" s="88"/>
      <c r="DA577" s="88"/>
      <c r="DB577" s="88"/>
      <c r="DC577" s="88"/>
      <c r="DD577" s="88"/>
      <c r="DE577" s="88"/>
      <c r="DF577" s="88"/>
      <c r="DG577" s="88"/>
      <c r="DH577" s="88"/>
      <c r="DI577" s="88"/>
      <c r="DJ577" s="88"/>
      <c r="DK577" s="88"/>
      <c r="DL577" s="88"/>
      <c r="DM577" s="88"/>
      <c r="DN577" s="88"/>
      <c r="DO577" s="88"/>
      <c r="DP577" s="88"/>
      <c r="DQ577" s="88"/>
      <c r="DR577" s="88"/>
      <c r="DS577" s="88"/>
      <c r="DT577" s="88"/>
    </row>
  </sheetData>
  <sheetProtection algorithmName="SHA-512" hashValue="y7z/HSfNNxI+UBFrngNeWG08im6fz/bnzl3jCkNcQoUTbK+o/SGeYN2q7JHLEmqBdhJeU9hFBgoc83lVGTtKRA==" saltValue="zxK0InFd+RzPstAFDsksCw==" spinCount="100000" sheet="1" formatCells="0" formatRows="0" insertHyperlinks="0" selectLockedCells="1"/>
  <mergeCells count="14">
    <mergeCell ref="C23:E23"/>
    <mergeCell ref="A15:E15"/>
    <mergeCell ref="C19:E19"/>
    <mergeCell ref="C20:E20"/>
    <mergeCell ref="C21:E21"/>
    <mergeCell ref="C22:E22"/>
    <mergeCell ref="A46:E46"/>
    <mergeCell ref="A34:E34"/>
    <mergeCell ref="A25:E25"/>
    <mergeCell ref="C27:E27"/>
    <mergeCell ref="C28:E28"/>
    <mergeCell ref="C29:E29"/>
    <mergeCell ref="C30:E30"/>
    <mergeCell ref="C32:E32"/>
  </mergeCells>
  <dataValidations disablePrompts="1" count="2">
    <dataValidation type="list" allowBlank="1" showInputMessage="1" showErrorMessage="1" sqref="C130718:F130718 IP65182:IU65182 SL65182:SQ65182 ACH65182:ACM65182 AMD65182:AMI65182 AVZ65182:AWE65182 BFV65182:BGA65182 BPR65182:BPW65182 BZN65182:BZS65182 CJJ65182:CJO65182 CTF65182:CTK65182 DDB65182:DDG65182 DMX65182:DNC65182 DWT65182:DWY65182 EGP65182:EGU65182 EQL65182:EQQ65182 FAH65182:FAM65182 FKD65182:FKI65182 FTZ65182:FUE65182 GDV65182:GEA65182 GNR65182:GNW65182 GXN65182:GXS65182 HHJ65182:HHO65182 HRF65182:HRK65182 IBB65182:IBG65182 IKX65182:ILC65182 IUT65182:IUY65182 JEP65182:JEU65182 JOL65182:JOQ65182 JYH65182:JYM65182 KID65182:KII65182 KRZ65182:KSE65182 LBV65182:LCA65182 LLR65182:LLW65182 LVN65182:LVS65182 MFJ65182:MFO65182 MPF65182:MPK65182 MZB65182:MZG65182 NIX65182:NJC65182 NST65182:NSY65182 OCP65182:OCU65182 OML65182:OMQ65182 OWH65182:OWM65182 PGD65182:PGI65182 PPZ65182:PQE65182 PZV65182:QAA65182 QJR65182:QJW65182 QTN65182:QTS65182 RDJ65182:RDO65182 RNF65182:RNK65182 RXB65182:RXG65182 SGX65182:SHC65182 SQT65182:SQY65182 TAP65182:TAU65182 TKL65182:TKQ65182 TUH65182:TUM65182 UED65182:UEI65182 UNZ65182:UOE65182 UXV65182:UYA65182 VHR65182:VHW65182 VRN65182:VRS65182 WBJ65182:WBO65182 WLF65182:WLK65182 WVB65182:WVG65182 C196254:F196254 IP130718:IU130718 SL130718:SQ130718 ACH130718:ACM130718 AMD130718:AMI130718 AVZ130718:AWE130718 BFV130718:BGA130718 BPR130718:BPW130718 BZN130718:BZS130718 CJJ130718:CJO130718 CTF130718:CTK130718 DDB130718:DDG130718 DMX130718:DNC130718 DWT130718:DWY130718 EGP130718:EGU130718 EQL130718:EQQ130718 FAH130718:FAM130718 FKD130718:FKI130718 FTZ130718:FUE130718 GDV130718:GEA130718 GNR130718:GNW130718 GXN130718:GXS130718 HHJ130718:HHO130718 HRF130718:HRK130718 IBB130718:IBG130718 IKX130718:ILC130718 IUT130718:IUY130718 JEP130718:JEU130718 JOL130718:JOQ130718 JYH130718:JYM130718 KID130718:KII130718 KRZ130718:KSE130718 LBV130718:LCA130718 LLR130718:LLW130718 LVN130718:LVS130718 MFJ130718:MFO130718 MPF130718:MPK130718 MZB130718:MZG130718 NIX130718:NJC130718 NST130718:NSY130718 OCP130718:OCU130718 OML130718:OMQ130718 OWH130718:OWM130718 PGD130718:PGI130718 PPZ130718:PQE130718 PZV130718:QAA130718 QJR130718:QJW130718 QTN130718:QTS130718 RDJ130718:RDO130718 RNF130718:RNK130718 RXB130718:RXG130718 SGX130718:SHC130718 SQT130718:SQY130718 TAP130718:TAU130718 TKL130718:TKQ130718 TUH130718:TUM130718 UED130718:UEI130718 UNZ130718:UOE130718 UXV130718:UYA130718 VHR130718:VHW130718 VRN130718:VRS130718 WBJ130718:WBO130718 WLF130718:WLK130718 WVB130718:WVG130718 C261790:F261790 IP196254:IU196254 SL196254:SQ196254 ACH196254:ACM196254 AMD196254:AMI196254 AVZ196254:AWE196254 BFV196254:BGA196254 BPR196254:BPW196254 BZN196254:BZS196254 CJJ196254:CJO196254 CTF196254:CTK196254 DDB196254:DDG196254 DMX196254:DNC196254 DWT196254:DWY196254 EGP196254:EGU196254 EQL196254:EQQ196254 FAH196254:FAM196254 FKD196254:FKI196254 FTZ196254:FUE196254 GDV196254:GEA196254 GNR196254:GNW196254 GXN196254:GXS196254 HHJ196254:HHO196254 HRF196254:HRK196254 IBB196254:IBG196254 IKX196254:ILC196254 IUT196254:IUY196254 JEP196254:JEU196254 JOL196254:JOQ196254 JYH196254:JYM196254 KID196254:KII196254 KRZ196254:KSE196254 LBV196254:LCA196254 LLR196254:LLW196254 LVN196254:LVS196254 MFJ196254:MFO196254 MPF196254:MPK196254 MZB196254:MZG196254 NIX196254:NJC196254 NST196254:NSY196254 OCP196254:OCU196254 OML196254:OMQ196254 OWH196254:OWM196254 PGD196254:PGI196254 PPZ196254:PQE196254 PZV196254:QAA196254 QJR196254:QJW196254 QTN196254:QTS196254 RDJ196254:RDO196254 RNF196254:RNK196254 RXB196254:RXG196254 SGX196254:SHC196254 SQT196254:SQY196254 TAP196254:TAU196254 TKL196254:TKQ196254 TUH196254:TUM196254 UED196254:UEI196254 UNZ196254:UOE196254 UXV196254:UYA196254 VHR196254:VHW196254 VRN196254:VRS196254 WBJ196254:WBO196254 WLF196254:WLK196254 WVB196254:WVG196254 C327326:F327326 IP261790:IU261790 SL261790:SQ261790 ACH261790:ACM261790 AMD261790:AMI261790 AVZ261790:AWE261790 BFV261790:BGA261790 BPR261790:BPW261790 BZN261790:BZS261790 CJJ261790:CJO261790 CTF261790:CTK261790 DDB261790:DDG261790 DMX261790:DNC261790 DWT261790:DWY261790 EGP261790:EGU261790 EQL261790:EQQ261790 FAH261790:FAM261790 FKD261790:FKI261790 FTZ261790:FUE261790 GDV261790:GEA261790 GNR261790:GNW261790 GXN261790:GXS261790 HHJ261790:HHO261790 HRF261790:HRK261790 IBB261790:IBG261790 IKX261790:ILC261790 IUT261790:IUY261790 JEP261790:JEU261790 JOL261790:JOQ261790 JYH261790:JYM261790 KID261790:KII261790 KRZ261790:KSE261790 LBV261790:LCA261790 LLR261790:LLW261790 LVN261790:LVS261790 MFJ261790:MFO261790 MPF261790:MPK261790 MZB261790:MZG261790 NIX261790:NJC261790 NST261790:NSY261790 OCP261790:OCU261790 OML261790:OMQ261790 OWH261790:OWM261790 PGD261790:PGI261790 PPZ261790:PQE261790 PZV261790:QAA261790 QJR261790:QJW261790 QTN261790:QTS261790 RDJ261790:RDO261790 RNF261790:RNK261790 RXB261790:RXG261790 SGX261790:SHC261790 SQT261790:SQY261790 TAP261790:TAU261790 TKL261790:TKQ261790 TUH261790:TUM261790 UED261790:UEI261790 UNZ261790:UOE261790 UXV261790:UYA261790 VHR261790:VHW261790 VRN261790:VRS261790 WBJ261790:WBO261790 WLF261790:WLK261790 WVB261790:WVG261790 C392862:F392862 IP327326:IU327326 SL327326:SQ327326 ACH327326:ACM327326 AMD327326:AMI327326 AVZ327326:AWE327326 BFV327326:BGA327326 BPR327326:BPW327326 BZN327326:BZS327326 CJJ327326:CJO327326 CTF327326:CTK327326 DDB327326:DDG327326 DMX327326:DNC327326 DWT327326:DWY327326 EGP327326:EGU327326 EQL327326:EQQ327326 FAH327326:FAM327326 FKD327326:FKI327326 FTZ327326:FUE327326 GDV327326:GEA327326 GNR327326:GNW327326 GXN327326:GXS327326 HHJ327326:HHO327326 HRF327326:HRK327326 IBB327326:IBG327326 IKX327326:ILC327326 IUT327326:IUY327326 JEP327326:JEU327326 JOL327326:JOQ327326 JYH327326:JYM327326 KID327326:KII327326 KRZ327326:KSE327326 LBV327326:LCA327326 LLR327326:LLW327326 LVN327326:LVS327326 MFJ327326:MFO327326 MPF327326:MPK327326 MZB327326:MZG327326 NIX327326:NJC327326 NST327326:NSY327326 OCP327326:OCU327326 OML327326:OMQ327326 OWH327326:OWM327326 PGD327326:PGI327326 PPZ327326:PQE327326 PZV327326:QAA327326 QJR327326:QJW327326 QTN327326:QTS327326 RDJ327326:RDO327326 RNF327326:RNK327326 RXB327326:RXG327326 SGX327326:SHC327326 SQT327326:SQY327326 TAP327326:TAU327326 TKL327326:TKQ327326 TUH327326:TUM327326 UED327326:UEI327326 UNZ327326:UOE327326 UXV327326:UYA327326 VHR327326:VHW327326 VRN327326:VRS327326 WBJ327326:WBO327326 WLF327326:WLK327326 WVB327326:WVG327326 C458398:F458398 IP392862:IU392862 SL392862:SQ392862 ACH392862:ACM392862 AMD392862:AMI392862 AVZ392862:AWE392862 BFV392862:BGA392862 BPR392862:BPW392862 BZN392862:BZS392862 CJJ392862:CJO392862 CTF392862:CTK392862 DDB392862:DDG392862 DMX392862:DNC392862 DWT392862:DWY392862 EGP392862:EGU392862 EQL392862:EQQ392862 FAH392862:FAM392862 FKD392862:FKI392862 FTZ392862:FUE392862 GDV392862:GEA392862 GNR392862:GNW392862 GXN392862:GXS392862 HHJ392862:HHO392862 HRF392862:HRK392862 IBB392862:IBG392862 IKX392862:ILC392862 IUT392862:IUY392862 JEP392862:JEU392862 JOL392862:JOQ392862 JYH392862:JYM392862 KID392862:KII392862 KRZ392862:KSE392862 LBV392862:LCA392862 LLR392862:LLW392862 LVN392862:LVS392862 MFJ392862:MFO392862 MPF392862:MPK392862 MZB392862:MZG392862 NIX392862:NJC392862 NST392862:NSY392862 OCP392862:OCU392862 OML392862:OMQ392862 OWH392862:OWM392862 PGD392862:PGI392862 PPZ392862:PQE392862 PZV392862:QAA392862 QJR392862:QJW392862 QTN392862:QTS392862 RDJ392862:RDO392862 RNF392862:RNK392862 RXB392862:RXG392862 SGX392862:SHC392862 SQT392862:SQY392862 TAP392862:TAU392862 TKL392862:TKQ392862 TUH392862:TUM392862 UED392862:UEI392862 UNZ392862:UOE392862 UXV392862:UYA392862 VHR392862:VHW392862 VRN392862:VRS392862 WBJ392862:WBO392862 WLF392862:WLK392862 WVB392862:WVG392862 C523934:F523934 IP458398:IU458398 SL458398:SQ458398 ACH458398:ACM458398 AMD458398:AMI458398 AVZ458398:AWE458398 BFV458398:BGA458398 BPR458398:BPW458398 BZN458398:BZS458398 CJJ458398:CJO458398 CTF458398:CTK458398 DDB458398:DDG458398 DMX458398:DNC458398 DWT458398:DWY458398 EGP458398:EGU458398 EQL458398:EQQ458398 FAH458398:FAM458398 FKD458398:FKI458398 FTZ458398:FUE458398 GDV458398:GEA458398 GNR458398:GNW458398 GXN458398:GXS458398 HHJ458398:HHO458398 HRF458398:HRK458398 IBB458398:IBG458398 IKX458398:ILC458398 IUT458398:IUY458398 JEP458398:JEU458398 JOL458398:JOQ458398 JYH458398:JYM458398 KID458398:KII458398 KRZ458398:KSE458398 LBV458398:LCA458398 LLR458398:LLW458398 LVN458398:LVS458398 MFJ458398:MFO458398 MPF458398:MPK458398 MZB458398:MZG458398 NIX458398:NJC458398 NST458398:NSY458398 OCP458398:OCU458398 OML458398:OMQ458398 OWH458398:OWM458398 PGD458398:PGI458398 PPZ458398:PQE458398 PZV458398:QAA458398 QJR458398:QJW458398 QTN458398:QTS458398 RDJ458398:RDO458398 RNF458398:RNK458398 RXB458398:RXG458398 SGX458398:SHC458398 SQT458398:SQY458398 TAP458398:TAU458398 TKL458398:TKQ458398 TUH458398:TUM458398 UED458398:UEI458398 UNZ458398:UOE458398 UXV458398:UYA458398 VHR458398:VHW458398 VRN458398:VRS458398 WBJ458398:WBO458398 WLF458398:WLK458398 WVB458398:WVG458398 C589470:F589470 IP523934:IU523934 SL523934:SQ523934 ACH523934:ACM523934 AMD523934:AMI523934 AVZ523934:AWE523934 BFV523934:BGA523934 BPR523934:BPW523934 BZN523934:BZS523934 CJJ523934:CJO523934 CTF523934:CTK523934 DDB523934:DDG523934 DMX523934:DNC523934 DWT523934:DWY523934 EGP523934:EGU523934 EQL523934:EQQ523934 FAH523934:FAM523934 FKD523934:FKI523934 FTZ523934:FUE523934 GDV523934:GEA523934 GNR523934:GNW523934 GXN523934:GXS523934 HHJ523934:HHO523934 HRF523934:HRK523934 IBB523934:IBG523934 IKX523934:ILC523934 IUT523934:IUY523934 JEP523934:JEU523934 JOL523934:JOQ523934 JYH523934:JYM523934 KID523934:KII523934 KRZ523934:KSE523934 LBV523934:LCA523934 LLR523934:LLW523934 LVN523934:LVS523934 MFJ523934:MFO523934 MPF523934:MPK523934 MZB523934:MZG523934 NIX523934:NJC523934 NST523934:NSY523934 OCP523934:OCU523934 OML523934:OMQ523934 OWH523934:OWM523934 PGD523934:PGI523934 PPZ523934:PQE523934 PZV523934:QAA523934 QJR523934:QJW523934 QTN523934:QTS523934 RDJ523934:RDO523934 RNF523934:RNK523934 RXB523934:RXG523934 SGX523934:SHC523934 SQT523934:SQY523934 TAP523934:TAU523934 TKL523934:TKQ523934 TUH523934:TUM523934 UED523934:UEI523934 UNZ523934:UOE523934 UXV523934:UYA523934 VHR523934:VHW523934 VRN523934:VRS523934 WBJ523934:WBO523934 WLF523934:WLK523934 WVB523934:WVG523934 C655006:F655006 IP589470:IU589470 SL589470:SQ589470 ACH589470:ACM589470 AMD589470:AMI589470 AVZ589470:AWE589470 BFV589470:BGA589470 BPR589470:BPW589470 BZN589470:BZS589470 CJJ589470:CJO589470 CTF589470:CTK589470 DDB589470:DDG589470 DMX589470:DNC589470 DWT589470:DWY589470 EGP589470:EGU589470 EQL589470:EQQ589470 FAH589470:FAM589470 FKD589470:FKI589470 FTZ589470:FUE589470 GDV589470:GEA589470 GNR589470:GNW589470 GXN589470:GXS589470 HHJ589470:HHO589470 HRF589470:HRK589470 IBB589470:IBG589470 IKX589470:ILC589470 IUT589470:IUY589470 JEP589470:JEU589470 JOL589470:JOQ589470 JYH589470:JYM589470 KID589470:KII589470 KRZ589470:KSE589470 LBV589470:LCA589470 LLR589470:LLW589470 LVN589470:LVS589470 MFJ589470:MFO589470 MPF589470:MPK589470 MZB589470:MZG589470 NIX589470:NJC589470 NST589470:NSY589470 OCP589470:OCU589470 OML589470:OMQ589470 OWH589470:OWM589470 PGD589470:PGI589470 PPZ589470:PQE589470 PZV589470:QAA589470 QJR589470:QJW589470 QTN589470:QTS589470 RDJ589470:RDO589470 RNF589470:RNK589470 RXB589470:RXG589470 SGX589470:SHC589470 SQT589470:SQY589470 TAP589470:TAU589470 TKL589470:TKQ589470 TUH589470:TUM589470 UED589470:UEI589470 UNZ589470:UOE589470 UXV589470:UYA589470 VHR589470:VHW589470 VRN589470:VRS589470 WBJ589470:WBO589470 WLF589470:WLK589470 WVB589470:WVG589470 C720542:F720542 IP655006:IU655006 SL655006:SQ655006 ACH655006:ACM655006 AMD655006:AMI655006 AVZ655006:AWE655006 BFV655006:BGA655006 BPR655006:BPW655006 BZN655006:BZS655006 CJJ655006:CJO655006 CTF655006:CTK655006 DDB655006:DDG655006 DMX655006:DNC655006 DWT655006:DWY655006 EGP655006:EGU655006 EQL655006:EQQ655006 FAH655006:FAM655006 FKD655006:FKI655006 FTZ655006:FUE655006 GDV655006:GEA655006 GNR655006:GNW655006 GXN655006:GXS655006 HHJ655006:HHO655006 HRF655006:HRK655006 IBB655006:IBG655006 IKX655006:ILC655006 IUT655006:IUY655006 JEP655006:JEU655006 JOL655006:JOQ655006 JYH655006:JYM655006 KID655006:KII655006 KRZ655006:KSE655006 LBV655006:LCA655006 LLR655006:LLW655006 LVN655006:LVS655006 MFJ655006:MFO655006 MPF655006:MPK655006 MZB655006:MZG655006 NIX655006:NJC655006 NST655006:NSY655006 OCP655006:OCU655006 OML655006:OMQ655006 OWH655006:OWM655006 PGD655006:PGI655006 PPZ655006:PQE655006 PZV655006:QAA655006 QJR655006:QJW655006 QTN655006:QTS655006 RDJ655006:RDO655006 RNF655006:RNK655006 RXB655006:RXG655006 SGX655006:SHC655006 SQT655006:SQY655006 TAP655006:TAU655006 TKL655006:TKQ655006 TUH655006:TUM655006 UED655006:UEI655006 UNZ655006:UOE655006 UXV655006:UYA655006 VHR655006:VHW655006 VRN655006:VRS655006 WBJ655006:WBO655006 WLF655006:WLK655006 WVB655006:WVG655006 C786078:F786078 IP720542:IU720542 SL720542:SQ720542 ACH720542:ACM720542 AMD720542:AMI720542 AVZ720542:AWE720542 BFV720542:BGA720542 BPR720542:BPW720542 BZN720542:BZS720542 CJJ720542:CJO720542 CTF720542:CTK720542 DDB720542:DDG720542 DMX720542:DNC720542 DWT720542:DWY720542 EGP720542:EGU720542 EQL720542:EQQ720542 FAH720542:FAM720542 FKD720542:FKI720542 FTZ720542:FUE720542 GDV720542:GEA720542 GNR720542:GNW720542 GXN720542:GXS720542 HHJ720542:HHO720542 HRF720542:HRK720542 IBB720542:IBG720542 IKX720542:ILC720542 IUT720542:IUY720542 JEP720542:JEU720542 JOL720542:JOQ720542 JYH720542:JYM720542 KID720542:KII720542 KRZ720542:KSE720542 LBV720542:LCA720542 LLR720542:LLW720542 LVN720542:LVS720542 MFJ720542:MFO720542 MPF720542:MPK720542 MZB720542:MZG720542 NIX720542:NJC720542 NST720542:NSY720542 OCP720542:OCU720542 OML720542:OMQ720542 OWH720542:OWM720542 PGD720542:PGI720542 PPZ720542:PQE720542 PZV720542:QAA720542 QJR720542:QJW720542 QTN720542:QTS720542 RDJ720542:RDO720542 RNF720542:RNK720542 RXB720542:RXG720542 SGX720542:SHC720542 SQT720542:SQY720542 TAP720542:TAU720542 TKL720542:TKQ720542 TUH720542:TUM720542 UED720542:UEI720542 UNZ720542:UOE720542 UXV720542:UYA720542 VHR720542:VHW720542 VRN720542:VRS720542 WBJ720542:WBO720542 WLF720542:WLK720542 WVB720542:WVG720542 C851614:F851614 IP786078:IU786078 SL786078:SQ786078 ACH786078:ACM786078 AMD786078:AMI786078 AVZ786078:AWE786078 BFV786078:BGA786078 BPR786078:BPW786078 BZN786078:BZS786078 CJJ786078:CJO786078 CTF786078:CTK786078 DDB786078:DDG786078 DMX786078:DNC786078 DWT786078:DWY786078 EGP786078:EGU786078 EQL786078:EQQ786078 FAH786078:FAM786078 FKD786078:FKI786078 FTZ786078:FUE786078 GDV786078:GEA786078 GNR786078:GNW786078 GXN786078:GXS786078 HHJ786078:HHO786078 HRF786078:HRK786078 IBB786078:IBG786078 IKX786078:ILC786078 IUT786078:IUY786078 JEP786078:JEU786078 JOL786078:JOQ786078 JYH786078:JYM786078 KID786078:KII786078 KRZ786078:KSE786078 LBV786078:LCA786078 LLR786078:LLW786078 LVN786078:LVS786078 MFJ786078:MFO786078 MPF786078:MPK786078 MZB786078:MZG786078 NIX786078:NJC786078 NST786078:NSY786078 OCP786078:OCU786078 OML786078:OMQ786078 OWH786078:OWM786078 PGD786078:PGI786078 PPZ786078:PQE786078 PZV786078:QAA786078 QJR786078:QJW786078 QTN786078:QTS786078 RDJ786078:RDO786078 RNF786078:RNK786078 RXB786078:RXG786078 SGX786078:SHC786078 SQT786078:SQY786078 TAP786078:TAU786078 TKL786078:TKQ786078 TUH786078:TUM786078 UED786078:UEI786078 UNZ786078:UOE786078 UXV786078:UYA786078 VHR786078:VHW786078 VRN786078:VRS786078 WBJ786078:WBO786078 WLF786078:WLK786078 WVB786078:WVG786078 C917150:F917150 IP851614:IU851614 SL851614:SQ851614 ACH851614:ACM851614 AMD851614:AMI851614 AVZ851614:AWE851614 BFV851614:BGA851614 BPR851614:BPW851614 BZN851614:BZS851614 CJJ851614:CJO851614 CTF851614:CTK851614 DDB851614:DDG851614 DMX851614:DNC851614 DWT851614:DWY851614 EGP851614:EGU851614 EQL851614:EQQ851614 FAH851614:FAM851614 FKD851614:FKI851614 FTZ851614:FUE851614 GDV851614:GEA851614 GNR851614:GNW851614 GXN851614:GXS851614 HHJ851614:HHO851614 HRF851614:HRK851614 IBB851614:IBG851614 IKX851614:ILC851614 IUT851614:IUY851614 JEP851614:JEU851614 JOL851614:JOQ851614 JYH851614:JYM851614 KID851614:KII851614 KRZ851614:KSE851614 LBV851614:LCA851614 LLR851614:LLW851614 LVN851614:LVS851614 MFJ851614:MFO851614 MPF851614:MPK851614 MZB851614:MZG851614 NIX851614:NJC851614 NST851614:NSY851614 OCP851614:OCU851614 OML851614:OMQ851614 OWH851614:OWM851614 PGD851614:PGI851614 PPZ851614:PQE851614 PZV851614:QAA851614 QJR851614:QJW851614 QTN851614:QTS851614 RDJ851614:RDO851614 RNF851614:RNK851614 RXB851614:RXG851614 SGX851614:SHC851614 SQT851614:SQY851614 TAP851614:TAU851614 TKL851614:TKQ851614 TUH851614:TUM851614 UED851614:UEI851614 UNZ851614:UOE851614 UXV851614:UYA851614 VHR851614:VHW851614 VRN851614:VRS851614 WBJ851614:WBO851614 WLF851614:WLK851614 WVB851614:WVG851614 C982686:F982686 IP917150:IU917150 SL917150:SQ917150 ACH917150:ACM917150 AMD917150:AMI917150 AVZ917150:AWE917150 BFV917150:BGA917150 BPR917150:BPW917150 BZN917150:BZS917150 CJJ917150:CJO917150 CTF917150:CTK917150 DDB917150:DDG917150 DMX917150:DNC917150 DWT917150:DWY917150 EGP917150:EGU917150 EQL917150:EQQ917150 FAH917150:FAM917150 FKD917150:FKI917150 FTZ917150:FUE917150 GDV917150:GEA917150 GNR917150:GNW917150 GXN917150:GXS917150 HHJ917150:HHO917150 HRF917150:HRK917150 IBB917150:IBG917150 IKX917150:ILC917150 IUT917150:IUY917150 JEP917150:JEU917150 JOL917150:JOQ917150 JYH917150:JYM917150 KID917150:KII917150 KRZ917150:KSE917150 LBV917150:LCA917150 LLR917150:LLW917150 LVN917150:LVS917150 MFJ917150:MFO917150 MPF917150:MPK917150 MZB917150:MZG917150 NIX917150:NJC917150 NST917150:NSY917150 OCP917150:OCU917150 OML917150:OMQ917150 OWH917150:OWM917150 PGD917150:PGI917150 PPZ917150:PQE917150 PZV917150:QAA917150 QJR917150:QJW917150 QTN917150:QTS917150 RDJ917150:RDO917150 RNF917150:RNK917150 RXB917150:RXG917150 SGX917150:SHC917150 SQT917150:SQY917150 TAP917150:TAU917150 TKL917150:TKQ917150 TUH917150:TUM917150 UED917150:UEI917150 UNZ917150:UOE917150 UXV917150:UYA917150 VHR917150:VHW917150 VRN917150:VRS917150 WBJ917150:WBO917150 WLF917150:WLK917150 WVB917150:WVG917150 WVB982686:WVG982686 IP982686:IU982686 SL982686:SQ982686 ACH982686:ACM982686 AMD982686:AMI982686 AVZ982686:AWE982686 BFV982686:BGA982686 BPR982686:BPW982686 BZN982686:BZS982686 CJJ982686:CJO982686 CTF982686:CTK982686 DDB982686:DDG982686 DMX982686:DNC982686 DWT982686:DWY982686 EGP982686:EGU982686 EQL982686:EQQ982686 FAH982686:FAM982686 FKD982686:FKI982686 FTZ982686:FUE982686 GDV982686:GEA982686 GNR982686:GNW982686 GXN982686:GXS982686 HHJ982686:HHO982686 HRF982686:HRK982686 IBB982686:IBG982686 IKX982686:ILC982686 IUT982686:IUY982686 JEP982686:JEU982686 JOL982686:JOQ982686 JYH982686:JYM982686 KID982686:KII982686 KRZ982686:KSE982686 LBV982686:LCA982686 LLR982686:LLW982686 LVN982686:LVS982686 MFJ982686:MFO982686 MPF982686:MPK982686 MZB982686:MZG982686 NIX982686:NJC982686 NST982686:NSY982686 OCP982686:OCU982686 OML982686:OMQ982686 OWH982686:OWM982686 PGD982686:PGI982686 PPZ982686:PQE982686 PZV982686:QAA982686 QJR982686:QJW982686 QTN982686:QTS982686 RDJ982686:RDO982686 RNF982686:RNK982686 RXB982686:RXG982686 SGX982686:SHC982686 SQT982686:SQY982686 TAP982686:TAU982686 TKL982686:TKQ982686 TUH982686:TUM982686 UED982686:UEI982686 UNZ982686:UOE982686 UXV982686:UYA982686 VHR982686:VHW982686 VRN982686:VRS982686 WBJ982686:WBO982686 WLF982686:WLK982686 C65182:F65182" xr:uid="{00000000-0002-0000-0100-000000000000}">
      <formula1>Bausparten</formula1>
    </dataValidation>
    <dataValidation type="date" operator="greaterThanOrEqual" allowBlank="1" showInputMessage="1" showErrorMessage="1" errorTitle="Falsches Datum" error="Dieses Datum muss grösser sein als das links stehende Datum." sqref="IU65186 SQ65186 ACM65186 AMI65186 AWE65186 BGA65186 BPW65186 BZS65186 CJO65186 CTK65186 DDG65186 DNC65186 DWY65186 EGU65186 EQQ65186 FAM65186 FKI65186 FUE65186 GEA65186 GNW65186 GXS65186 HHO65186 HRK65186 IBG65186 ILC65186 IUY65186 JEU65186 JOQ65186 JYM65186 KII65186 KSE65186 LCA65186 LLW65186 LVS65186 MFO65186 MPK65186 MZG65186 NJC65186 NSY65186 OCU65186 OMQ65186 OWM65186 PGI65186 PQE65186 QAA65186 QJW65186 QTS65186 RDO65186 RNK65186 RXG65186 SHC65186 SQY65186 TAU65186 TKQ65186 TUM65186 UEI65186 UOE65186 UYA65186 VHW65186 VRS65186 WBO65186 WLK65186 WVG65186 IU130722 SQ130722 ACM130722 AMI130722 AWE130722 BGA130722 BPW130722 BZS130722 CJO130722 CTK130722 DDG130722 DNC130722 DWY130722 EGU130722 EQQ130722 FAM130722 FKI130722 FUE130722 GEA130722 GNW130722 GXS130722 HHO130722 HRK130722 IBG130722 ILC130722 IUY130722 JEU130722 JOQ130722 JYM130722 KII130722 KSE130722 LCA130722 LLW130722 LVS130722 MFO130722 MPK130722 MZG130722 NJC130722 NSY130722 OCU130722 OMQ130722 OWM130722 PGI130722 PQE130722 QAA130722 QJW130722 QTS130722 RDO130722 RNK130722 RXG130722 SHC130722 SQY130722 TAU130722 TKQ130722 TUM130722 UEI130722 UOE130722 UYA130722 VHW130722 VRS130722 WBO130722 WLK130722 WVG130722 IU196258 SQ196258 ACM196258 AMI196258 AWE196258 BGA196258 BPW196258 BZS196258 CJO196258 CTK196258 DDG196258 DNC196258 DWY196258 EGU196258 EQQ196258 FAM196258 FKI196258 FUE196258 GEA196258 GNW196258 GXS196258 HHO196258 HRK196258 IBG196258 ILC196258 IUY196258 JEU196258 JOQ196258 JYM196258 KII196258 KSE196258 LCA196258 LLW196258 LVS196258 MFO196258 MPK196258 MZG196258 NJC196258 NSY196258 OCU196258 OMQ196258 OWM196258 PGI196258 PQE196258 QAA196258 QJW196258 QTS196258 RDO196258 RNK196258 RXG196258 SHC196258 SQY196258 TAU196258 TKQ196258 TUM196258 UEI196258 UOE196258 UYA196258 VHW196258 VRS196258 WBO196258 WLK196258 WVG196258 IU261794 SQ261794 ACM261794 AMI261794 AWE261794 BGA261794 BPW261794 BZS261794 CJO261794 CTK261794 DDG261794 DNC261794 DWY261794 EGU261794 EQQ261794 FAM261794 FKI261794 FUE261794 GEA261794 GNW261794 GXS261794 HHO261794 HRK261794 IBG261794 ILC261794 IUY261794 JEU261794 JOQ261794 JYM261794 KII261794 KSE261794 LCA261794 LLW261794 LVS261794 MFO261794 MPK261794 MZG261794 NJC261794 NSY261794 OCU261794 OMQ261794 OWM261794 PGI261794 PQE261794 QAA261794 QJW261794 QTS261794 RDO261794 RNK261794 RXG261794 SHC261794 SQY261794 TAU261794 TKQ261794 TUM261794 UEI261794 UOE261794 UYA261794 VHW261794 VRS261794 WBO261794 WLK261794 WVG261794 IU327330 SQ327330 ACM327330 AMI327330 AWE327330 BGA327330 BPW327330 BZS327330 CJO327330 CTK327330 DDG327330 DNC327330 DWY327330 EGU327330 EQQ327330 FAM327330 FKI327330 FUE327330 GEA327330 GNW327330 GXS327330 HHO327330 HRK327330 IBG327330 ILC327330 IUY327330 JEU327330 JOQ327330 JYM327330 KII327330 KSE327330 LCA327330 LLW327330 LVS327330 MFO327330 MPK327330 MZG327330 NJC327330 NSY327330 OCU327330 OMQ327330 OWM327330 PGI327330 PQE327330 QAA327330 QJW327330 QTS327330 RDO327330 RNK327330 RXG327330 SHC327330 SQY327330 TAU327330 TKQ327330 TUM327330 UEI327330 UOE327330 UYA327330 VHW327330 VRS327330 WBO327330 WLK327330 WVG327330 IU392866 SQ392866 ACM392866 AMI392866 AWE392866 BGA392866 BPW392866 BZS392866 CJO392866 CTK392866 DDG392866 DNC392866 DWY392866 EGU392866 EQQ392866 FAM392866 FKI392866 FUE392866 GEA392866 GNW392866 GXS392866 HHO392866 HRK392866 IBG392866 ILC392866 IUY392866 JEU392866 JOQ392866 JYM392866 KII392866 KSE392866 LCA392866 LLW392866 LVS392866 MFO392866 MPK392866 MZG392866 NJC392866 NSY392866 OCU392866 OMQ392866 OWM392866 PGI392866 PQE392866 QAA392866 QJW392866 QTS392866 RDO392866 RNK392866 RXG392866 SHC392866 SQY392866 TAU392866 TKQ392866 TUM392866 UEI392866 UOE392866 UYA392866 VHW392866 VRS392866 WBO392866 WLK392866 WVG392866 IU458402 SQ458402 ACM458402 AMI458402 AWE458402 BGA458402 BPW458402 BZS458402 CJO458402 CTK458402 DDG458402 DNC458402 DWY458402 EGU458402 EQQ458402 FAM458402 FKI458402 FUE458402 GEA458402 GNW458402 GXS458402 HHO458402 HRK458402 IBG458402 ILC458402 IUY458402 JEU458402 JOQ458402 JYM458402 KII458402 KSE458402 LCA458402 LLW458402 LVS458402 MFO458402 MPK458402 MZG458402 NJC458402 NSY458402 OCU458402 OMQ458402 OWM458402 PGI458402 PQE458402 QAA458402 QJW458402 QTS458402 RDO458402 RNK458402 RXG458402 SHC458402 SQY458402 TAU458402 TKQ458402 TUM458402 UEI458402 UOE458402 UYA458402 VHW458402 VRS458402 WBO458402 WLK458402 WVG458402 IU523938 SQ523938 ACM523938 AMI523938 AWE523938 BGA523938 BPW523938 BZS523938 CJO523938 CTK523938 DDG523938 DNC523938 DWY523938 EGU523938 EQQ523938 FAM523938 FKI523938 FUE523938 GEA523938 GNW523938 GXS523938 HHO523938 HRK523938 IBG523938 ILC523938 IUY523938 JEU523938 JOQ523938 JYM523938 KII523938 KSE523938 LCA523938 LLW523938 LVS523938 MFO523938 MPK523938 MZG523938 NJC523938 NSY523938 OCU523938 OMQ523938 OWM523938 PGI523938 PQE523938 QAA523938 QJW523938 QTS523938 RDO523938 RNK523938 RXG523938 SHC523938 SQY523938 TAU523938 TKQ523938 TUM523938 UEI523938 UOE523938 UYA523938 VHW523938 VRS523938 WBO523938 WLK523938 WVG523938 IU589474 SQ589474 ACM589474 AMI589474 AWE589474 BGA589474 BPW589474 BZS589474 CJO589474 CTK589474 DDG589474 DNC589474 DWY589474 EGU589474 EQQ589474 FAM589474 FKI589474 FUE589474 GEA589474 GNW589474 GXS589474 HHO589474 HRK589474 IBG589474 ILC589474 IUY589474 JEU589474 JOQ589474 JYM589474 KII589474 KSE589474 LCA589474 LLW589474 LVS589474 MFO589474 MPK589474 MZG589474 NJC589474 NSY589474 OCU589474 OMQ589474 OWM589474 PGI589474 PQE589474 QAA589474 QJW589474 QTS589474 RDO589474 RNK589474 RXG589474 SHC589474 SQY589474 TAU589474 TKQ589474 TUM589474 UEI589474 UOE589474 UYA589474 VHW589474 VRS589474 WBO589474 WLK589474 WVG589474 IU655010 SQ655010 ACM655010 AMI655010 AWE655010 BGA655010 BPW655010 BZS655010 CJO655010 CTK655010 DDG655010 DNC655010 DWY655010 EGU655010 EQQ655010 FAM655010 FKI655010 FUE655010 GEA655010 GNW655010 GXS655010 HHO655010 HRK655010 IBG655010 ILC655010 IUY655010 JEU655010 JOQ655010 JYM655010 KII655010 KSE655010 LCA655010 LLW655010 LVS655010 MFO655010 MPK655010 MZG655010 NJC655010 NSY655010 OCU655010 OMQ655010 OWM655010 PGI655010 PQE655010 QAA655010 QJW655010 QTS655010 RDO655010 RNK655010 RXG655010 SHC655010 SQY655010 TAU655010 TKQ655010 TUM655010 UEI655010 UOE655010 UYA655010 VHW655010 VRS655010 WBO655010 WLK655010 WVG655010 IU720546 SQ720546 ACM720546 AMI720546 AWE720546 BGA720546 BPW720546 BZS720546 CJO720546 CTK720546 DDG720546 DNC720546 DWY720546 EGU720546 EQQ720546 FAM720546 FKI720546 FUE720546 GEA720546 GNW720546 GXS720546 HHO720546 HRK720546 IBG720546 ILC720546 IUY720546 JEU720546 JOQ720546 JYM720546 KII720546 KSE720546 LCA720546 LLW720546 LVS720546 MFO720546 MPK720546 MZG720546 NJC720546 NSY720546 OCU720546 OMQ720546 OWM720546 PGI720546 PQE720546 QAA720546 QJW720546 QTS720546 RDO720546 RNK720546 RXG720546 SHC720546 SQY720546 TAU720546 TKQ720546 TUM720546 UEI720546 UOE720546 UYA720546 VHW720546 VRS720546 WBO720546 WLK720546 WVG720546 IU786082 SQ786082 ACM786082 AMI786082 AWE786082 BGA786082 BPW786082 BZS786082 CJO786082 CTK786082 DDG786082 DNC786082 DWY786082 EGU786082 EQQ786082 FAM786082 FKI786082 FUE786082 GEA786082 GNW786082 GXS786082 HHO786082 HRK786082 IBG786082 ILC786082 IUY786082 JEU786082 JOQ786082 JYM786082 KII786082 KSE786082 LCA786082 LLW786082 LVS786082 MFO786082 MPK786082 MZG786082 NJC786082 NSY786082 OCU786082 OMQ786082 OWM786082 PGI786082 PQE786082 QAA786082 QJW786082 QTS786082 RDO786082 RNK786082 RXG786082 SHC786082 SQY786082 TAU786082 TKQ786082 TUM786082 UEI786082 UOE786082 UYA786082 VHW786082 VRS786082 WBO786082 WLK786082 WVG786082 IU851618 SQ851618 ACM851618 AMI851618 AWE851618 BGA851618 BPW851618 BZS851618 CJO851618 CTK851618 DDG851618 DNC851618 DWY851618 EGU851618 EQQ851618 FAM851618 FKI851618 FUE851618 GEA851618 GNW851618 GXS851618 HHO851618 HRK851618 IBG851618 ILC851618 IUY851618 JEU851618 JOQ851618 JYM851618 KII851618 KSE851618 LCA851618 LLW851618 LVS851618 MFO851618 MPK851618 MZG851618 NJC851618 NSY851618 OCU851618 OMQ851618 OWM851618 PGI851618 PQE851618 QAA851618 QJW851618 QTS851618 RDO851618 RNK851618 RXG851618 SHC851618 SQY851618 TAU851618 TKQ851618 TUM851618 UEI851618 UOE851618 UYA851618 VHW851618 VRS851618 WBO851618 WLK851618 WVG851618 IU917154 SQ917154 ACM917154 AMI917154 AWE917154 BGA917154 BPW917154 BZS917154 CJO917154 CTK917154 DDG917154 DNC917154 DWY917154 EGU917154 EQQ917154 FAM917154 FKI917154 FUE917154 GEA917154 GNW917154 GXS917154 HHO917154 HRK917154 IBG917154 ILC917154 IUY917154 JEU917154 JOQ917154 JYM917154 KII917154 KSE917154 LCA917154 LLW917154 LVS917154 MFO917154 MPK917154 MZG917154 NJC917154 NSY917154 OCU917154 OMQ917154 OWM917154 PGI917154 PQE917154 QAA917154 QJW917154 QTS917154 RDO917154 RNK917154 RXG917154 SHC917154 SQY917154 TAU917154 TKQ917154 TUM917154 UEI917154 UOE917154 UYA917154 VHW917154 VRS917154 WBO917154 WLK917154 WVG917154 IU982690 SQ982690 ACM982690 AMI982690 AWE982690 BGA982690 BPW982690 BZS982690 CJO982690 CTK982690 DDG982690 DNC982690 DWY982690 EGU982690 EQQ982690 FAM982690 FKI982690 FUE982690 GEA982690 GNW982690 GXS982690 HHO982690 HRK982690 IBG982690 ILC982690 IUY982690 JEU982690 JOQ982690 JYM982690 KII982690 KSE982690 LCA982690 LLW982690 LVS982690 MFO982690 MPK982690 MZG982690 NJC982690 NSY982690 OCU982690 OMQ982690 OWM982690 PGI982690 PQE982690 QAA982690 QJW982690 QTS982690 RDO982690 RNK982690 RXG982690 SHC982690 SQY982690 TAU982690 TKQ982690 TUM982690 UEI982690 UOE982690 UYA982690 VHW982690 VRS982690 WBO982690 WLK982690 WVG982690" xr:uid="{00000000-0002-0000-0100-000001000000}">
      <formula1>IS65186</formula1>
    </dataValidation>
  </dataValidations>
  <pageMargins left="0.78740157480314965" right="0.39370078740157483" top="0.55118110236220474" bottom="0.78740157480314965" header="0.51181102362204722" footer="0.51181102362204722"/>
  <pageSetup paperSize="9" orientation="landscape" r:id="rId1"/>
  <headerFooter>
    <firstFooter>&amp;L&amp;8 Copyright 2007 by KBOB&amp;C&amp;8Version 2.01/1-2011 deutsch</first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150"/>
  <sheetViews>
    <sheetView showGridLines="0" workbookViewId="0">
      <pane xSplit="3" ySplit="5" topLeftCell="AR6" activePane="bottomRight" state="frozen"/>
      <selection activeCell="C34" sqref="C34"/>
      <selection pane="topRight" activeCell="C34" sqref="C34"/>
      <selection pane="bottomLeft" activeCell="C34" sqref="C34"/>
      <selection pane="bottomRight" activeCell="BH39" sqref="BH39"/>
    </sheetView>
  </sheetViews>
  <sheetFormatPr baseColWidth="10" defaultColWidth="11.453125" defaultRowHeight="11.15" customHeight="1" x14ac:dyDescent="0.25"/>
  <cols>
    <col min="1" max="1" width="3.453125" style="47" customWidth="1"/>
    <col min="2" max="2" width="27.453125" style="5" customWidth="1"/>
    <col min="3" max="3" width="7.1796875" style="5" customWidth="1"/>
    <col min="4" max="30" width="7.1796875" style="5" hidden="1" customWidth="1"/>
    <col min="31" max="32" width="0.1796875" style="5" hidden="1" customWidth="1"/>
    <col min="33" max="38" width="7.1796875" style="5" customWidth="1"/>
    <col min="39" max="68" width="7.54296875" style="5" customWidth="1"/>
    <col min="69" max="204" width="11.453125" style="5"/>
    <col min="205" max="205" width="27.453125" style="5" customWidth="1"/>
    <col min="206" max="241" width="7.1796875" style="5" customWidth="1"/>
    <col min="242" max="242" width="7.54296875" style="5" customWidth="1"/>
    <col min="243" max="460" width="11.453125" style="5"/>
    <col min="461" max="461" width="27.453125" style="5" customWidth="1"/>
    <col min="462" max="497" width="7.1796875" style="5" customWidth="1"/>
    <col min="498" max="498" width="7.54296875" style="5" customWidth="1"/>
    <col min="499" max="716" width="11.453125" style="5"/>
    <col min="717" max="717" width="27.453125" style="5" customWidth="1"/>
    <col min="718" max="753" width="7.1796875" style="5" customWidth="1"/>
    <col min="754" max="754" width="7.54296875" style="5" customWidth="1"/>
    <col min="755" max="972" width="11.453125" style="5"/>
    <col min="973" max="973" width="27.453125" style="5" customWidth="1"/>
    <col min="974" max="1009" width="7.1796875" style="5" customWidth="1"/>
    <col min="1010" max="1010" width="7.54296875" style="5" customWidth="1"/>
    <col min="1011" max="1228" width="11.453125" style="5"/>
    <col min="1229" max="1229" width="27.453125" style="5" customWidth="1"/>
    <col min="1230" max="1265" width="7.1796875" style="5" customWidth="1"/>
    <col min="1266" max="1266" width="7.54296875" style="5" customWidth="1"/>
    <col min="1267" max="1484" width="11.453125" style="5"/>
    <col min="1485" max="1485" width="27.453125" style="5" customWidth="1"/>
    <col min="1486" max="1521" width="7.1796875" style="5" customWidth="1"/>
    <col min="1522" max="1522" width="7.54296875" style="5" customWidth="1"/>
    <col min="1523" max="1740" width="11.453125" style="5"/>
    <col min="1741" max="1741" width="27.453125" style="5" customWidth="1"/>
    <col min="1742" max="1777" width="7.1796875" style="5" customWidth="1"/>
    <col min="1778" max="1778" width="7.54296875" style="5" customWidth="1"/>
    <col min="1779" max="1996" width="11.453125" style="5"/>
    <col min="1997" max="1997" width="27.453125" style="5" customWidth="1"/>
    <col min="1998" max="2033" width="7.1796875" style="5" customWidth="1"/>
    <col min="2034" max="2034" width="7.54296875" style="5" customWidth="1"/>
    <col min="2035" max="2252" width="11.453125" style="5"/>
    <col min="2253" max="2253" width="27.453125" style="5" customWidth="1"/>
    <col min="2254" max="2289" width="7.1796875" style="5" customWidth="1"/>
    <col min="2290" max="2290" width="7.54296875" style="5" customWidth="1"/>
    <col min="2291" max="2508" width="11.453125" style="5"/>
    <col min="2509" max="2509" width="27.453125" style="5" customWidth="1"/>
    <col min="2510" max="2545" width="7.1796875" style="5" customWidth="1"/>
    <col min="2546" max="2546" width="7.54296875" style="5" customWidth="1"/>
    <col min="2547" max="2764" width="11.453125" style="5"/>
    <col min="2765" max="2765" width="27.453125" style="5" customWidth="1"/>
    <col min="2766" max="2801" width="7.1796875" style="5" customWidth="1"/>
    <col min="2802" max="2802" width="7.54296875" style="5" customWidth="1"/>
    <col min="2803" max="3020" width="11.453125" style="5"/>
    <col min="3021" max="3021" width="27.453125" style="5" customWidth="1"/>
    <col min="3022" max="3057" width="7.1796875" style="5" customWidth="1"/>
    <col min="3058" max="3058" width="7.54296875" style="5" customWidth="1"/>
    <col min="3059" max="3276" width="11.453125" style="5"/>
    <col min="3277" max="3277" width="27.453125" style="5" customWidth="1"/>
    <col min="3278" max="3313" width="7.1796875" style="5" customWidth="1"/>
    <col min="3314" max="3314" width="7.54296875" style="5" customWidth="1"/>
    <col min="3315" max="3532" width="11.453125" style="5"/>
    <col min="3533" max="3533" width="27.453125" style="5" customWidth="1"/>
    <col min="3534" max="3569" width="7.1796875" style="5" customWidth="1"/>
    <col min="3570" max="3570" width="7.54296875" style="5" customWidth="1"/>
    <col min="3571" max="3788" width="11.453125" style="5"/>
    <col min="3789" max="3789" width="27.453125" style="5" customWidth="1"/>
    <col min="3790" max="3825" width="7.1796875" style="5" customWidth="1"/>
    <col min="3826" max="3826" width="7.54296875" style="5" customWidth="1"/>
    <col min="3827" max="4044" width="11.453125" style="5"/>
    <col min="4045" max="4045" width="27.453125" style="5" customWidth="1"/>
    <col min="4046" max="4081" width="7.1796875" style="5" customWidth="1"/>
    <col min="4082" max="4082" width="7.54296875" style="5" customWidth="1"/>
    <col min="4083" max="4300" width="11.453125" style="5"/>
    <col min="4301" max="4301" width="27.453125" style="5" customWidth="1"/>
    <col min="4302" max="4337" width="7.1796875" style="5" customWidth="1"/>
    <col min="4338" max="4338" width="7.54296875" style="5" customWidth="1"/>
    <col min="4339" max="4556" width="11.453125" style="5"/>
    <col min="4557" max="4557" width="27.453125" style="5" customWidth="1"/>
    <col min="4558" max="4593" width="7.1796875" style="5" customWidth="1"/>
    <col min="4594" max="4594" width="7.54296875" style="5" customWidth="1"/>
    <col min="4595" max="4812" width="11.453125" style="5"/>
    <col min="4813" max="4813" width="27.453125" style="5" customWidth="1"/>
    <col min="4814" max="4849" width="7.1796875" style="5" customWidth="1"/>
    <col min="4850" max="4850" width="7.54296875" style="5" customWidth="1"/>
    <col min="4851" max="5068" width="11.453125" style="5"/>
    <col min="5069" max="5069" width="27.453125" style="5" customWidth="1"/>
    <col min="5070" max="5105" width="7.1796875" style="5" customWidth="1"/>
    <col min="5106" max="5106" width="7.54296875" style="5" customWidth="1"/>
    <col min="5107" max="5324" width="11.453125" style="5"/>
    <col min="5325" max="5325" width="27.453125" style="5" customWidth="1"/>
    <col min="5326" max="5361" width="7.1796875" style="5" customWidth="1"/>
    <col min="5362" max="5362" width="7.54296875" style="5" customWidth="1"/>
    <col min="5363" max="5580" width="11.453125" style="5"/>
    <col min="5581" max="5581" width="27.453125" style="5" customWidth="1"/>
    <col min="5582" max="5617" width="7.1796875" style="5" customWidth="1"/>
    <col min="5618" max="5618" width="7.54296875" style="5" customWidth="1"/>
    <col min="5619" max="5836" width="11.453125" style="5"/>
    <col min="5837" max="5837" width="27.453125" style="5" customWidth="1"/>
    <col min="5838" max="5873" width="7.1796875" style="5" customWidth="1"/>
    <col min="5874" max="5874" width="7.54296875" style="5" customWidth="1"/>
    <col min="5875" max="6092" width="11.453125" style="5"/>
    <col min="6093" max="6093" width="27.453125" style="5" customWidth="1"/>
    <col min="6094" max="6129" width="7.1796875" style="5" customWidth="1"/>
    <col min="6130" max="6130" width="7.54296875" style="5" customWidth="1"/>
    <col min="6131" max="6348" width="11.453125" style="5"/>
    <col min="6349" max="6349" width="27.453125" style="5" customWidth="1"/>
    <col min="6350" max="6385" width="7.1796875" style="5" customWidth="1"/>
    <col min="6386" max="6386" width="7.54296875" style="5" customWidth="1"/>
    <col min="6387" max="6604" width="11.453125" style="5"/>
    <col min="6605" max="6605" width="27.453125" style="5" customWidth="1"/>
    <col min="6606" max="6641" width="7.1796875" style="5" customWidth="1"/>
    <col min="6642" max="6642" width="7.54296875" style="5" customWidth="1"/>
    <col min="6643" max="6860" width="11.453125" style="5"/>
    <col min="6861" max="6861" width="27.453125" style="5" customWidth="1"/>
    <col min="6862" max="6897" width="7.1796875" style="5" customWidth="1"/>
    <col min="6898" max="6898" width="7.54296875" style="5" customWidth="1"/>
    <col min="6899" max="7116" width="11.453125" style="5"/>
    <col min="7117" max="7117" width="27.453125" style="5" customWidth="1"/>
    <col min="7118" max="7153" width="7.1796875" style="5" customWidth="1"/>
    <col min="7154" max="7154" width="7.54296875" style="5" customWidth="1"/>
    <col min="7155" max="7372" width="11.453125" style="5"/>
    <col min="7373" max="7373" width="27.453125" style="5" customWidth="1"/>
    <col min="7374" max="7409" width="7.1796875" style="5" customWidth="1"/>
    <col min="7410" max="7410" width="7.54296875" style="5" customWidth="1"/>
    <col min="7411" max="7628" width="11.453125" style="5"/>
    <col min="7629" max="7629" width="27.453125" style="5" customWidth="1"/>
    <col min="7630" max="7665" width="7.1796875" style="5" customWidth="1"/>
    <col min="7666" max="7666" width="7.54296875" style="5" customWidth="1"/>
    <col min="7667" max="7884" width="11.453125" style="5"/>
    <col min="7885" max="7885" width="27.453125" style="5" customWidth="1"/>
    <col min="7886" max="7921" width="7.1796875" style="5" customWidth="1"/>
    <col min="7922" max="7922" width="7.54296875" style="5" customWidth="1"/>
    <col min="7923" max="8140" width="11.453125" style="5"/>
    <col min="8141" max="8141" width="27.453125" style="5" customWidth="1"/>
    <col min="8142" max="8177" width="7.1796875" style="5" customWidth="1"/>
    <col min="8178" max="8178" width="7.54296875" style="5" customWidth="1"/>
    <col min="8179" max="8396" width="11.453125" style="5"/>
    <col min="8397" max="8397" width="27.453125" style="5" customWidth="1"/>
    <col min="8398" max="8433" width="7.1796875" style="5" customWidth="1"/>
    <col min="8434" max="8434" width="7.54296875" style="5" customWidth="1"/>
    <col min="8435" max="8652" width="11.453125" style="5"/>
    <col min="8653" max="8653" width="27.453125" style="5" customWidth="1"/>
    <col min="8654" max="8689" width="7.1796875" style="5" customWidth="1"/>
    <col min="8690" max="8690" width="7.54296875" style="5" customWidth="1"/>
    <col min="8691" max="8908" width="11.453125" style="5"/>
    <col min="8909" max="8909" width="27.453125" style="5" customWidth="1"/>
    <col min="8910" max="8945" width="7.1796875" style="5" customWidth="1"/>
    <col min="8946" max="8946" width="7.54296875" style="5" customWidth="1"/>
    <col min="8947" max="9164" width="11.453125" style="5"/>
    <col min="9165" max="9165" width="27.453125" style="5" customWidth="1"/>
    <col min="9166" max="9201" width="7.1796875" style="5" customWidth="1"/>
    <col min="9202" max="9202" width="7.54296875" style="5" customWidth="1"/>
    <col min="9203" max="9420" width="11.453125" style="5"/>
    <col min="9421" max="9421" width="27.453125" style="5" customWidth="1"/>
    <col min="9422" max="9457" width="7.1796875" style="5" customWidth="1"/>
    <col min="9458" max="9458" width="7.54296875" style="5" customWidth="1"/>
    <col min="9459" max="9676" width="11.453125" style="5"/>
    <col min="9677" max="9677" width="27.453125" style="5" customWidth="1"/>
    <col min="9678" max="9713" width="7.1796875" style="5" customWidth="1"/>
    <col min="9714" max="9714" width="7.54296875" style="5" customWidth="1"/>
    <col min="9715" max="9932" width="11.453125" style="5"/>
    <col min="9933" max="9933" width="27.453125" style="5" customWidth="1"/>
    <col min="9934" max="9969" width="7.1796875" style="5" customWidth="1"/>
    <col min="9970" max="9970" width="7.54296875" style="5" customWidth="1"/>
    <col min="9971" max="10188" width="11.453125" style="5"/>
    <col min="10189" max="10189" width="27.453125" style="5" customWidth="1"/>
    <col min="10190" max="10225" width="7.1796875" style="5" customWidth="1"/>
    <col min="10226" max="10226" width="7.54296875" style="5" customWidth="1"/>
    <col min="10227" max="10444" width="11.453125" style="5"/>
    <col min="10445" max="10445" width="27.453125" style="5" customWidth="1"/>
    <col min="10446" max="10481" width="7.1796875" style="5" customWidth="1"/>
    <col min="10482" max="10482" width="7.54296875" style="5" customWidth="1"/>
    <col min="10483" max="10700" width="11.453125" style="5"/>
    <col min="10701" max="10701" width="27.453125" style="5" customWidth="1"/>
    <col min="10702" max="10737" width="7.1796875" style="5" customWidth="1"/>
    <col min="10738" max="10738" width="7.54296875" style="5" customWidth="1"/>
    <col min="10739" max="10956" width="11.453125" style="5"/>
    <col min="10957" max="10957" width="27.453125" style="5" customWidth="1"/>
    <col min="10958" max="10993" width="7.1796875" style="5" customWidth="1"/>
    <col min="10994" max="10994" width="7.54296875" style="5" customWidth="1"/>
    <col min="10995" max="11212" width="11.453125" style="5"/>
    <col min="11213" max="11213" width="27.453125" style="5" customWidth="1"/>
    <col min="11214" max="11249" width="7.1796875" style="5" customWidth="1"/>
    <col min="11250" max="11250" width="7.54296875" style="5" customWidth="1"/>
    <col min="11251" max="11468" width="11.453125" style="5"/>
    <col min="11469" max="11469" width="27.453125" style="5" customWidth="1"/>
    <col min="11470" max="11505" width="7.1796875" style="5" customWidth="1"/>
    <col min="11506" max="11506" width="7.54296875" style="5" customWidth="1"/>
    <col min="11507" max="11724" width="11.453125" style="5"/>
    <col min="11725" max="11725" width="27.453125" style="5" customWidth="1"/>
    <col min="11726" max="11761" width="7.1796875" style="5" customWidth="1"/>
    <col min="11762" max="11762" width="7.54296875" style="5" customWidth="1"/>
    <col min="11763" max="11980" width="11.453125" style="5"/>
    <col min="11981" max="11981" width="27.453125" style="5" customWidth="1"/>
    <col min="11982" max="12017" width="7.1796875" style="5" customWidth="1"/>
    <col min="12018" max="12018" width="7.54296875" style="5" customWidth="1"/>
    <col min="12019" max="12236" width="11.453125" style="5"/>
    <col min="12237" max="12237" width="27.453125" style="5" customWidth="1"/>
    <col min="12238" max="12273" width="7.1796875" style="5" customWidth="1"/>
    <col min="12274" max="12274" width="7.54296875" style="5" customWidth="1"/>
    <col min="12275" max="12492" width="11.453125" style="5"/>
    <col min="12493" max="12493" width="27.453125" style="5" customWidth="1"/>
    <col min="12494" max="12529" width="7.1796875" style="5" customWidth="1"/>
    <col min="12530" max="12530" width="7.54296875" style="5" customWidth="1"/>
    <col min="12531" max="12748" width="11.453125" style="5"/>
    <col min="12749" max="12749" width="27.453125" style="5" customWidth="1"/>
    <col min="12750" max="12785" width="7.1796875" style="5" customWidth="1"/>
    <col min="12786" max="12786" width="7.54296875" style="5" customWidth="1"/>
    <col min="12787" max="13004" width="11.453125" style="5"/>
    <col min="13005" max="13005" width="27.453125" style="5" customWidth="1"/>
    <col min="13006" max="13041" width="7.1796875" style="5" customWidth="1"/>
    <col min="13042" max="13042" width="7.54296875" style="5" customWidth="1"/>
    <col min="13043" max="13260" width="11.453125" style="5"/>
    <col min="13261" max="13261" width="27.453125" style="5" customWidth="1"/>
    <col min="13262" max="13297" width="7.1796875" style="5" customWidth="1"/>
    <col min="13298" max="13298" width="7.54296875" style="5" customWidth="1"/>
    <col min="13299" max="13516" width="11.453125" style="5"/>
    <col min="13517" max="13517" width="27.453125" style="5" customWidth="1"/>
    <col min="13518" max="13553" width="7.1796875" style="5" customWidth="1"/>
    <col min="13554" max="13554" width="7.54296875" style="5" customWidth="1"/>
    <col min="13555" max="13772" width="11.453125" style="5"/>
    <col min="13773" max="13773" width="27.453125" style="5" customWidth="1"/>
    <col min="13774" max="13809" width="7.1796875" style="5" customWidth="1"/>
    <col min="13810" max="13810" width="7.54296875" style="5" customWidth="1"/>
    <col min="13811" max="14028" width="11.453125" style="5"/>
    <col min="14029" max="14029" width="27.453125" style="5" customWidth="1"/>
    <col min="14030" max="14065" width="7.1796875" style="5" customWidth="1"/>
    <col min="14066" max="14066" width="7.54296875" style="5" customWidth="1"/>
    <col min="14067" max="14284" width="11.453125" style="5"/>
    <col min="14285" max="14285" width="27.453125" style="5" customWidth="1"/>
    <col min="14286" max="14321" width="7.1796875" style="5" customWidth="1"/>
    <col min="14322" max="14322" width="7.54296875" style="5" customWidth="1"/>
    <col min="14323" max="14540" width="11.453125" style="5"/>
    <col min="14541" max="14541" width="27.453125" style="5" customWidth="1"/>
    <col min="14542" max="14577" width="7.1796875" style="5" customWidth="1"/>
    <col min="14578" max="14578" width="7.54296875" style="5" customWidth="1"/>
    <col min="14579" max="14796" width="11.453125" style="5"/>
    <col min="14797" max="14797" width="27.453125" style="5" customWidth="1"/>
    <col min="14798" max="14833" width="7.1796875" style="5" customWidth="1"/>
    <col min="14834" max="14834" width="7.54296875" style="5" customWidth="1"/>
    <col min="14835" max="15052" width="11.453125" style="5"/>
    <col min="15053" max="15053" width="27.453125" style="5" customWidth="1"/>
    <col min="15054" max="15089" width="7.1796875" style="5" customWidth="1"/>
    <col min="15090" max="15090" width="7.54296875" style="5" customWidth="1"/>
    <col min="15091" max="15308" width="11.453125" style="5"/>
    <col min="15309" max="15309" width="27.453125" style="5" customWidth="1"/>
    <col min="15310" max="15345" width="7.1796875" style="5" customWidth="1"/>
    <col min="15346" max="15346" width="7.54296875" style="5" customWidth="1"/>
    <col min="15347" max="15564" width="11.453125" style="5"/>
    <col min="15565" max="15565" width="27.453125" style="5" customWidth="1"/>
    <col min="15566" max="15601" width="7.1796875" style="5" customWidth="1"/>
    <col min="15602" max="15602" width="7.54296875" style="5" customWidth="1"/>
    <col min="15603" max="15820" width="11.453125" style="5"/>
    <col min="15821" max="15821" width="27.453125" style="5" customWidth="1"/>
    <col min="15822" max="15857" width="7.1796875" style="5" customWidth="1"/>
    <col min="15858" max="15858" width="7.54296875" style="5" customWidth="1"/>
    <col min="15859" max="16076" width="11.453125" style="5"/>
    <col min="16077" max="16077" width="27.453125" style="5" customWidth="1"/>
    <col min="16078" max="16113" width="7.1796875" style="5" customWidth="1"/>
    <col min="16114" max="16114" width="7.54296875" style="5" customWidth="1"/>
    <col min="16115" max="16384" width="11.453125" style="5"/>
  </cols>
  <sheetData>
    <row r="1" spans="1:68" ht="12.75" customHeight="1" x14ac:dyDescent="0.3">
      <c r="B1" s="3" t="s">
        <v>75</v>
      </c>
      <c r="C1" s="4"/>
      <c r="D1" s="4"/>
      <c r="E1" s="4"/>
      <c r="F1" s="4"/>
      <c r="G1" s="4"/>
      <c r="H1" s="4"/>
      <c r="I1" s="4"/>
      <c r="J1" s="4"/>
      <c r="K1" s="4"/>
      <c r="L1" s="4"/>
      <c r="M1" s="4"/>
      <c r="N1" s="4"/>
      <c r="O1" s="4"/>
      <c r="P1" s="4"/>
      <c r="Q1" s="4"/>
      <c r="R1" s="4"/>
      <c r="S1" s="4"/>
      <c r="T1" s="4"/>
      <c r="U1" s="4"/>
      <c r="V1" s="4"/>
      <c r="W1" s="4"/>
      <c r="X1" s="4"/>
      <c r="Y1" s="4"/>
      <c r="Z1" s="4"/>
      <c r="AA1" s="4"/>
    </row>
    <row r="2" spans="1:68" ht="12.75" customHeight="1" x14ac:dyDescent="0.3">
      <c r="B2" s="6" t="s">
        <v>76</v>
      </c>
      <c r="C2" s="4"/>
      <c r="D2" s="4"/>
      <c r="E2" s="4"/>
      <c r="F2" s="4"/>
      <c r="G2" s="4"/>
      <c r="H2" s="4"/>
      <c r="I2" s="4"/>
      <c r="J2" s="4"/>
      <c r="K2" s="4"/>
      <c r="L2" s="4"/>
      <c r="M2" s="4"/>
      <c r="N2" s="4"/>
      <c r="O2" s="4"/>
      <c r="P2" s="4"/>
      <c r="Q2" s="4"/>
      <c r="R2" s="4"/>
      <c r="S2" s="4"/>
      <c r="T2" s="4"/>
      <c r="U2" s="4"/>
      <c r="V2" s="4"/>
      <c r="W2" s="4"/>
      <c r="X2" s="4"/>
      <c r="Y2" s="4"/>
      <c r="Z2" s="4"/>
      <c r="AA2" s="4"/>
      <c r="AQ2" s="70"/>
      <c r="AR2" s="86" t="s">
        <v>78</v>
      </c>
      <c r="AS2" s="86"/>
      <c r="AT2" s="86"/>
      <c r="AU2" s="86"/>
      <c r="AV2" s="86"/>
      <c r="AW2" s="86"/>
      <c r="AX2" s="86"/>
      <c r="AY2" s="86"/>
      <c r="AZ2" s="86"/>
    </row>
    <row r="3" spans="1:68" s="9" customFormat="1" ht="12.75" customHeight="1" x14ac:dyDescent="0.3">
      <c r="A3" s="48"/>
      <c r="B3" s="6" t="s">
        <v>77</v>
      </c>
      <c r="C3" s="7"/>
      <c r="D3" s="7"/>
      <c r="E3" s="7"/>
      <c r="F3" s="7"/>
      <c r="G3" s="7"/>
      <c r="H3" s="7"/>
      <c r="I3" s="7"/>
      <c r="J3" s="7"/>
      <c r="K3" s="7"/>
      <c r="L3" s="7"/>
      <c r="M3" s="7"/>
      <c r="N3" s="7"/>
      <c r="O3" s="7"/>
      <c r="P3" s="7"/>
      <c r="Q3" s="7"/>
      <c r="R3" s="7"/>
      <c r="S3" s="7"/>
      <c r="T3" s="7"/>
      <c r="U3" s="7"/>
      <c r="V3" s="7"/>
      <c r="W3" s="7"/>
      <c r="X3" s="7"/>
      <c r="Y3" s="7"/>
      <c r="Z3" s="7"/>
      <c r="AA3" s="7"/>
      <c r="AB3" s="8"/>
      <c r="AC3" s="8"/>
    </row>
    <row r="4" spans="1:68" s="13" customFormat="1" ht="12.75" customHeight="1" x14ac:dyDescent="0.25">
      <c r="A4" s="49"/>
      <c r="B4" s="10"/>
      <c r="C4" s="11" t="s">
        <v>70</v>
      </c>
      <c r="D4" s="12" t="s">
        <v>0</v>
      </c>
      <c r="E4" s="12" t="s">
        <v>1</v>
      </c>
      <c r="F4" s="12" t="s">
        <v>0</v>
      </c>
      <c r="G4" s="12" t="s">
        <v>1</v>
      </c>
      <c r="H4" s="12" t="s">
        <v>0</v>
      </c>
      <c r="I4" s="12" t="s">
        <v>1</v>
      </c>
      <c r="J4" s="12" t="s">
        <v>0</v>
      </c>
      <c r="K4" s="12" t="s">
        <v>1</v>
      </c>
      <c r="L4" s="12" t="s">
        <v>0</v>
      </c>
      <c r="M4" s="12" t="s">
        <v>1</v>
      </c>
      <c r="N4" s="12" t="s">
        <v>0</v>
      </c>
      <c r="O4" s="12" t="s">
        <v>1</v>
      </c>
      <c r="P4" s="12" t="s">
        <v>0</v>
      </c>
      <c r="Q4" s="12" t="s">
        <v>1</v>
      </c>
      <c r="R4" s="12" t="s">
        <v>0</v>
      </c>
      <c r="S4" s="12" t="s">
        <v>1</v>
      </c>
      <c r="T4" s="12" t="s">
        <v>0</v>
      </c>
      <c r="U4" s="12" t="s">
        <v>1</v>
      </c>
      <c r="V4" s="12" t="s">
        <v>0</v>
      </c>
      <c r="W4" s="12" t="s">
        <v>1</v>
      </c>
      <c r="X4" s="12" t="s">
        <v>0</v>
      </c>
      <c r="Y4" s="12" t="s">
        <v>1</v>
      </c>
      <c r="Z4" s="12" t="s">
        <v>0</v>
      </c>
      <c r="AA4" s="12" t="s">
        <v>1</v>
      </c>
      <c r="AB4" s="12" t="s">
        <v>0</v>
      </c>
      <c r="AC4" s="12" t="s">
        <v>1</v>
      </c>
      <c r="AD4" s="12" t="s">
        <v>0</v>
      </c>
      <c r="AE4" s="12" t="s">
        <v>1</v>
      </c>
      <c r="AF4" s="12" t="s">
        <v>0</v>
      </c>
      <c r="AG4" s="12" t="s">
        <v>71</v>
      </c>
      <c r="AH4" s="12" t="s">
        <v>72</v>
      </c>
      <c r="AI4" s="12" t="s">
        <v>71</v>
      </c>
      <c r="AJ4" s="12" t="s">
        <v>72</v>
      </c>
      <c r="AK4" s="12" t="s">
        <v>71</v>
      </c>
      <c r="AL4" s="12" t="s">
        <v>72</v>
      </c>
      <c r="AM4" s="12" t="s">
        <v>71</v>
      </c>
      <c r="AN4" s="12" t="s">
        <v>72</v>
      </c>
      <c r="AO4" s="12" t="s">
        <v>71</v>
      </c>
      <c r="AP4" s="12" t="s">
        <v>72</v>
      </c>
      <c r="AQ4" s="12" t="s">
        <v>71</v>
      </c>
      <c r="AR4" s="12" t="s">
        <v>72</v>
      </c>
      <c r="AS4" s="12" t="str">
        <f t="shared" ref="AS4:BP4" si="0">AQ4</f>
        <v>avril</v>
      </c>
      <c r="AT4" s="12" t="str">
        <f t="shared" si="0"/>
        <v>octobre</v>
      </c>
      <c r="AU4" s="12" t="str">
        <f t="shared" si="0"/>
        <v>avril</v>
      </c>
      <c r="AV4" s="12" t="str">
        <f t="shared" si="0"/>
        <v>octobre</v>
      </c>
      <c r="AW4" s="12" t="str">
        <f t="shared" si="0"/>
        <v>avril</v>
      </c>
      <c r="AX4" s="12" t="str">
        <f t="shared" si="0"/>
        <v>octobre</v>
      </c>
      <c r="AY4" s="12" t="str">
        <f t="shared" si="0"/>
        <v>avril</v>
      </c>
      <c r="AZ4" s="12" t="str">
        <f t="shared" si="0"/>
        <v>octobre</v>
      </c>
      <c r="BA4" s="12" t="str">
        <f t="shared" si="0"/>
        <v>avril</v>
      </c>
      <c r="BB4" s="12" t="str">
        <f t="shared" si="0"/>
        <v>octobre</v>
      </c>
      <c r="BC4" s="12" t="str">
        <f t="shared" si="0"/>
        <v>avril</v>
      </c>
      <c r="BD4" s="12" t="str">
        <f t="shared" si="0"/>
        <v>octobre</v>
      </c>
      <c r="BE4" s="12" t="str">
        <f t="shared" si="0"/>
        <v>avril</v>
      </c>
      <c r="BF4" s="12" t="str">
        <f t="shared" si="0"/>
        <v>octobre</v>
      </c>
      <c r="BG4" s="12" t="str">
        <f t="shared" si="0"/>
        <v>avril</v>
      </c>
      <c r="BH4" s="12" t="str">
        <f t="shared" si="0"/>
        <v>octobre</v>
      </c>
      <c r="BI4" s="12" t="str">
        <f t="shared" si="0"/>
        <v>avril</v>
      </c>
      <c r="BJ4" s="12" t="str">
        <f t="shared" si="0"/>
        <v>octobre</v>
      </c>
      <c r="BK4" s="12" t="str">
        <f t="shared" si="0"/>
        <v>avril</v>
      </c>
      <c r="BL4" s="12" t="str">
        <f t="shared" si="0"/>
        <v>octobre</v>
      </c>
      <c r="BM4" s="12" t="str">
        <f t="shared" si="0"/>
        <v>avril</v>
      </c>
      <c r="BN4" s="12" t="str">
        <f t="shared" si="0"/>
        <v>octobre</v>
      </c>
      <c r="BO4" s="12" t="str">
        <f t="shared" si="0"/>
        <v>avril</v>
      </c>
      <c r="BP4" s="12" t="str">
        <f t="shared" si="0"/>
        <v>octobre</v>
      </c>
    </row>
    <row r="5" spans="1:68" ht="12.75" customHeight="1" x14ac:dyDescent="0.25">
      <c r="B5" s="14"/>
      <c r="C5" s="15" t="s">
        <v>2</v>
      </c>
      <c r="D5" s="16" t="s">
        <v>3</v>
      </c>
      <c r="E5" s="16" t="s">
        <v>4</v>
      </c>
      <c r="F5" s="16" t="s">
        <v>4</v>
      </c>
      <c r="G5" s="17" t="s">
        <v>5</v>
      </c>
      <c r="H5" s="16" t="s">
        <v>5</v>
      </c>
      <c r="I5" s="16" t="s">
        <v>6</v>
      </c>
      <c r="J5" s="16" t="s">
        <v>6</v>
      </c>
      <c r="K5" s="16" t="s">
        <v>7</v>
      </c>
      <c r="L5" s="16" t="s">
        <v>7</v>
      </c>
      <c r="M5" s="16" t="s">
        <v>8</v>
      </c>
      <c r="N5" s="16" t="s">
        <v>8</v>
      </c>
      <c r="O5" s="16" t="s">
        <v>9</v>
      </c>
      <c r="P5" s="16" t="s">
        <v>9</v>
      </c>
      <c r="Q5" s="16" t="s">
        <v>10</v>
      </c>
      <c r="R5" s="16" t="s">
        <v>10</v>
      </c>
      <c r="S5" s="16" t="s">
        <v>11</v>
      </c>
      <c r="T5" s="16">
        <v>2006</v>
      </c>
      <c r="U5" s="16">
        <v>2007</v>
      </c>
      <c r="V5" s="16">
        <v>2007</v>
      </c>
      <c r="W5" s="16">
        <v>2008</v>
      </c>
      <c r="X5" s="16">
        <v>2008</v>
      </c>
      <c r="Y5" s="16">
        <v>2009</v>
      </c>
      <c r="Z5" s="16">
        <v>2009</v>
      </c>
      <c r="AA5" s="16">
        <v>2010</v>
      </c>
      <c r="AB5" s="16">
        <v>2010</v>
      </c>
      <c r="AC5" s="16" t="s">
        <v>26</v>
      </c>
      <c r="AD5" s="16">
        <v>2011</v>
      </c>
      <c r="AE5" s="16" t="s">
        <v>12</v>
      </c>
      <c r="AF5" s="16" t="s">
        <v>12</v>
      </c>
      <c r="AG5" s="16" t="s">
        <v>13</v>
      </c>
      <c r="AH5" s="16" t="s">
        <v>13</v>
      </c>
      <c r="AI5" s="16" t="s">
        <v>14</v>
      </c>
      <c r="AJ5" s="16" t="s">
        <v>14</v>
      </c>
      <c r="AK5" s="16" t="s">
        <v>15</v>
      </c>
      <c r="AL5" s="16" t="s">
        <v>15</v>
      </c>
      <c r="AM5" s="16" t="s">
        <v>19</v>
      </c>
      <c r="AN5" s="16" t="s">
        <v>19</v>
      </c>
      <c r="AO5" s="16" t="s">
        <v>73</v>
      </c>
      <c r="AP5" s="16" t="s">
        <v>73</v>
      </c>
      <c r="AQ5" s="16" t="s">
        <v>74</v>
      </c>
      <c r="AR5" s="16" t="s">
        <v>74</v>
      </c>
      <c r="AS5" s="16">
        <f t="shared" ref="AS5:BP5" si="1">AQ5+1</f>
        <v>2019</v>
      </c>
      <c r="AT5" s="16">
        <f t="shared" si="1"/>
        <v>2019</v>
      </c>
      <c r="AU5" s="16">
        <f t="shared" si="1"/>
        <v>2020</v>
      </c>
      <c r="AV5" s="16">
        <f t="shared" si="1"/>
        <v>2020</v>
      </c>
      <c r="AW5" s="16">
        <f t="shared" si="1"/>
        <v>2021</v>
      </c>
      <c r="AX5" s="16">
        <f t="shared" si="1"/>
        <v>2021</v>
      </c>
      <c r="AY5" s="16">
        <f t="shared" si="1"/>
        <v>2022</v>
      </c>
      <c r="AZ5" s="16">
        <f t="shared" si="1"/>
        <v>2022</v>
      </c>
      <c r="BA5" s="16">
        <f t="shared" si="1"/>
        <v>2023</v>
      </c>
      <c r="BB5" s="46">
        <f t="shared" si="1"/>
        <v>2023</v>
      </c>
      <c r="BC5" s="46">
        <f t="shared" si="1"/>
        <v>2024</v>
      </c>
      <c r="BD5" s="46">
        <f t="shared" si="1"/>
        <v>2024</v>
      </c>
      <c r="BE5" s="46">
        <f t="shared" si="1"/>
        <v>2025</v>
      </c>
      <c r="BF5" s="46">
        <f t="shared" si="1"/>
        <v>2025</v>
      </c>
      <c r="BG5" s="46">
        <f t="shared" si="1"/>
        <v>2026</v>
      </c>
      <c r="BH5" s="46">
        <f t="shared" si="1"/>
        <v>2026</v>
      </c>
      <c r="BI5" s="46">
        <f t="shared" si="1"/>
        <v>2027</v>
      </c>
      <c r="BJ5" s="46">
        <f t="shared" si="1"/>
        <v>2027</v>
      </c>
      <c r="BK5" s="46">
        <f t="shared" si="1"/>
        <v>2028</v>
      </c>
      <c r="BL5" s="46">
        <f t="shared" si="1"/>
        <v>2028</v>
      </c>
      <c r="BM5" s="46">
        <f t="shared" si="1"/>
        <v>2029</v>
      </c>
      <c r="BN5" s="46">
        <f t="shared" si="1"/>
        <v>2029</v>
      </c>
      <c r="BO5" s="46">
        <f t="shared" si="1"/>
        <v>2030</v>
      </c>
      <c r="BP5" s="46">
        <f t="shared" si="1"/>
        <v>2030</v>
      </c>
    </row>
    <row r="6" spans="1:68" ht="12.75" customHeight="1" x14ac:dyDescent="0.25">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row>
    <row r="7" spans="1:68" ht="12.75" customHeight="1" x14ac:dyDescent="0.25">
      <c r="B7" s="20" t="s">
        <v>46</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row>
    <row r="8" spans="1:68" ht="12.75" customHeight="1" x14ac:dyDescent="0.25">
      <c r="A8" s="47" t="str">
        <f>B$7&amp;B8</f>
        <v>SuisseConstruction: total</v>
      </c>
      <c r="B8" s="5" t="s">
        <v>48</v>
      </c>
      <c r="C8" s="21">
        <v>100</v>
      </c>
      <c r="D8" s="22">
        <v>78.5</v>
      </c>
      <c r="E8" s="22">
        <v>79.3</v>
      </c>
      <c r="F8" s="22">
        <v>81.400000000000006</v>
      </c>
      <c r="G8" s="22">
        <v>82.9</v>
      </c>
      <c r="H8" s="22">
        <v>84.8</v>
      </c>
      <c r="I8" s="22">
        <v>86.8</v>
      </c>
      <c r="J8" s="22">
        <v>86.7</v>
      </c>
      <c r="K8" s="22">
        <v>86.1</v>
      </c>
      <c r="L8" s="22">
        <v>85.3</v>
      </c>
      <c r="M8" s="22">
        <v>84.4</v>
      </c>
      <c r="N8" s="22">
        <v>84.6</v>
      </c>
      <c r="O8" s="22">
        <v>85</v>
      </c>
      <c r="P8" s="22">
        <v>86.7</v>
      </c>
      <c r="Q8" s="22">
        <v>87.2</v>
      </c>
      <c r="R8" s="22">
        <v>88.4</v>
      </c>
      <c r="S8" s="22">
        <v>89.4</v>
      </c>
      <c r="T8" s="22">
        <v>91.6</v>
      </c>
      <c r="U8" s="22">
        <v>93.3</v>
      </c>
      <c r="V8" s="22">
        <v>95</v>
      </c>
      <c r="W8" s="22">
        <v>96.8</v>
      </c>
      <c r="X8" s="22">
        <v>98.5</v>
      </c>
      <c r="Y8" s="22">
        <v>96.5</v>
      </c>
      <c r="Z8" s="22">
        <v>96.6</v>
      </c>
      <c r="AA8" s="22">
        <v>96.6</v>
      </c>
      <c r="AB8" s="22">
        <v>97.4</v>
      </c>
      <c r="AC8" s="22">
        <v>98.8</v>
      </c>
      <c r="AD8" s="22">
        <v>99.4</v>
      </c>
      <c r="AE8" s="22">
        <v>99.4</v>
      </c>
      <c r="AF8" s="22">
        <v>99.7</v>
      </c>
      <c r="AG8" s="22">
        <v>99.9</v>
      </c>
      <c r="AH8" s="22">
        <v>100.4</v>
      </c>
      <c r="AI8" s="22">
        <v>100.3</v>
      </c>
      <c r="AJ8" s="22">
        <v>100.1</v>
      </c>
      <c r="AK8" s="22">
        <v>99.5</v>
      </c>
      <c r="AL8" s="22">
        <v>100</v>
      </c>
      <c r="AM8" s="22">
        <v>99.5</v>
      </c>
      <c r="AN8" s="22">
        <v>99</v>
      </c>
      <c r="AO8" s="22">
        <v>98.6</v>
      </c>
      <c r="AP8" s="22">
        <v>98.7</v>
      </c>
      <c r="AQ8" s="22">
        <v>99</v>
      </c>
      <c r="AR8" s="22">
        <v>99.3</v>
      </c>
      <c r="AS8" s="22">
        <v>99.8</v>
      </c>
      <c r="AT8" s="22">
        <v>99.7</v>
      </c>
      <c r="AU8" s="22">
        <v>100</v>
      </c>
      <c r="AV8" s="22">
        <v>99.7</v>
      </c>
      <c r="AW8" s="22">
        <v>101.1</v>
      </c>
      <c r="AX8" s="22">
        <v>103.8</v>
      </c>
      <c r="AY8" s="22">
        <v>108.9</v>
      </c>
      <c r="AZ8" s="22">
        <v>112.4</v>
      </c>
      <c r="BA8" s="22">
        <v>113.6</v>
      </c>
      <c r="BB8" s="69"/>
      <c r="BC8" s="69"/>
      <c r="BD8" s="69"/>
      <c r="BE8" s="69"/>
      <c r="BF8" s="69"/>
      <c r="BG8" s="69"/>
      <c r="BH8" s="69"/>
      <c r="BI8" s="69"/>
      <c r="BJ8" s="69"/>
      <c r="BK8" s="69"/>
      <c r="BL8" s="69"/>
      <c r="BM8" s="69"/>
      <c r="BN8" s="69"/>
      <c r="BO8" s="69"/>
      <c r="BP8" s="69"/>
    </row>
    <row r="9" spans="1:68" ht="12.75" customHeight="1" x14ac:dyDescent="0.25">
      <c r="A9" s="47" t="str">
        <f t="shared" ref="A9:A23" si="2">B$7&amp;B9</f>
        <v>SuisseBâtiment</v>
      </c>
      <c r="B9" s="5" t="s">
        <v>49</v>
      </c>
      <c r="C9" s="21">
        <v>80.89</v>
      </c>
      <c r="D9" s="22">
        <v>79.8</v>
      </c>
      <c r="E9" s="22">
        <v>80.400000000000006</v>
      </c>
      <c r="F9" s="22">
        <v>82.2</v>
      </c>
      <c r="G9" s="22">
        <v>83.6</v>
      </c>
      <c r="H9" s="22">
        <v>85.4</v>
      </c>
      <c r="I9" s="22">
        <v>87</v>
      </c>
      <c r="J9" s="22">
        <v>87.2</v>
      </c>
      <c r="K9" s="22">
        <v>86.9</v>
      </c>
      <c r="L9" s="22">
        <v>86.2</v>
      </c>
      <c r="M9" s="22">
        <v>85.1</v>
      </c>
      <c r="N9" s="22">
        <v>85.2</v>
      </c>
      <c r="O9" s="22">
        <v>85.2</v>
      </c>
      <c r="P9" s="22">
        <v>86.7</v>
      </c>
      <c r="Q9" s="22">
        <v>87.5</v>
      </c>
      <c r="R9" s="22">
        <v>88.3</v>
      </c>
      <c r="S9" s="22">
        <v>89.4</v>
      </c>
      <c r="T9" s="22">
        <v>91.5</v>
      </c>
      <c r="U9" s="22">
        <v>93.2</v>
      </c>
      <c r="V9" s="22">
        <v>94.9</v>
      </c>
      <c r="W9" s="22">
        <v>97</v>
      </c>
      <c r="X9" s="22">
        <v>98.6</v>
      </c>
      <c r="Y9" s="22">
        <v>97.2</v>
      </c>
      <c r="Z9" s="22">
        <v>97.2</v>
      </c>
      <c r="AA9" s="22">
        <v>96.9</v>
      </c>
      <c r="AB9" s="22">
        <v>97.9</v>
      </c>
      <c r="AC9" s="22">
        <v>99.2</v>
      </c>
      <c r="AD9" s="22">
        <v>99.7</v>
      </c>
      <c r="AE9" s="22">
        <v>99.6</v>
      </c>
      <c r="AF9" s="22">
        <v>99.8</v>
      </c>
      <c r="AG9" s="22">
        <v>99.9</v>
      </c>
      <c r="AH9" s="22">
        <v>100.4</v>
      </c>
      <c r="AI9" s="22">
        <v>100.4</v>
      </c>
      <c r="AJ9" s="22">
        <v>100.1</v>
      </c>
      <c r="AK9" s="22">
        <v>99.5</v>
      </c>
      <c r="AL9" s="22">
        <v>100</v>
      </c>
      <c r="AM9" s="23">
        <v>99.4</v>
      </c>
      <c r="AN9" s="23">
        <v>98.8</v>
      </c>
      <c r="AO9" s="23">
        <v>98.3</v>
      </c>
      <c r="AP9" s="23">
        <v>98.4</v>
      </c>
      <c r="AQ9" s="22">
        <v>98.9</v>
      </c>
      <c r="AR9" s="22">
        <v>99</v>
      </c>
      <c r="AS9" s="22">
        <v>99.6</v>
      </c>
      <c r="AT9" s="22">
        <v>99.4</v>
      </c>
      <c r="AU9" s="22">
        <v>99.6</v>
      </c>
      <c r="AV9" s="22">
        <v>99.3</v>
      </c>
      <c r="AW9" s="22">
        <v>100.8</v>
      </c>
      <c r="AX9" s="22">
        <v>103.9</v>
      </c>
      <c r="AY9" s="22">
        <v>109</v>
      </c>
      <c r="AZ9" s="22">
        <v>112.4</v>
      </c>
      <c r="BA9" s="23">
        <v>113.5</v>
      </c>
      <c r="BB9" s="70"/>
      <c r="BC9" s="70"/>
      <c r="BD9" s="70"/>
      <c r="BE9" s="70"/>
      <c r="BF9" s="70"/>
      <c r="BG9" s="70"/>
      <c r="BH9" s="70"/>
      <c r="BI9" s="70"/>
      <c r="BJ9" s="70"/>
      <c r="BK9" s="70"/>
      <c r="BL9" s="70"/>
      <c r="BM9" s="70"/>
      <c r="BN9" s="70"/>
      <c r="BO9" s="70"/>
      <c r="BP9" s="70"/>
    </row>
    <row r="10" spans="1:68" ht="12.75" customHeight="1" x14ac:dyDescent="0.25">
      <c r="A10" s="47" t="str">
        <f t="shared" si="2"/>
        <v>SuisseNouvelle construction</v>
      </c>
      <c r="B10" s="5" t="s">
        <v>50</v>
      </c>
      <c r="C10" s="21">
        <v>46.97</v>
      </c>
      <c r="D10" s="22">
        <v>80.599999999999994</v>
      </c>
      <c r="E10" s="22">
        <v>81.400000000000006</v>
      </c>
      <c r="F10" s="22">
        <v>83.3</v>
      </c>
      <c r="G10" s="22">
        <v>85</v>
      </c>
      <c r="H10" s="22">
        <v>86.8</v>
      </c>
      <c r="I10" s="22">
        <v>88.5</v>
      </c>
      <c r="J10" s="22">
        <v>88.6</v>
      </c>
      <c r="K10" s="22">
        <v>88.1</v>
      </c>
      <c r="L10" s="22">
        <v>87.2</v>
      </c>
      <c r="M10" s="22">
        <v>85.9</v>
      </c>
      <c r="N10" s="22">
        <v>85.9</v>
      </c>
      <c r="O10" s="22">
        <v>85.9</v>
      </c>
      <c r="P10" s="22">
        <v>87.6</v>
      </c>
      <c r="Q10" s="22">
        <v>88.4</v>
      </c>
      <c r="R10" s="22">
        <v>89.2</v>
      </c>
      <c r="S10" s="22">
        <v>90.3</v>
      </c>
      <c r="T10" s="22">
        <v>92.6</v>
      </c>
      <c r="U10" s="22">
        <v>94.1</v>
      </c>
      <c r="V10" s="22">
        <v>95.8</v>
      </c>
      <c r="W10" s="22">
        <v>97.8</v>
      </c>
      <c r="X10" s="22">
        <v>99.7</v>
      </c>
      <c r="Y10" s="22">
        <v>97.6</v>
      </c>
      <c r="Z10" s="22">
        <v>97.4</v>
      </c>
      <c r="AA10" s="22">
        <v>97.1</v>
      </c>
      <c r="AB10" s="22">
        <v>98.4</v>
      </c>
      <c r="AC10" s="22">
        <v>99.8</v>
      </c>
      <c r="AD10" s="22">
        <v>100.1</v>
      </c>
      <c r="AE10" s="22">
        <v>99.9</v>
      </c>
      <c r="AF10" s="22">
        <v>100</v>
      </c>
      <c r="AG10" s="22">
        <v>100.2</v>
      </c>
      <c r="AH10" s="22">
        <v>100.6</v>
      </c>
      <c r="AI10" s="22">
        <v>100.6</v>
      </c>
      <c r="AJ10" s="22">
        <v>100.2</v>
      </c>
      <c r="AK10" s="22">
        <v>99.5</v>
      </c>
      <c r="AL10" s="23">
        <v>100</v>
      </c>
      <c r="AM10" s="23">
        <v>99.6</v>
      </c>
      <c r="AN10" s="23">
        <v>99</v>
      </c>
      <c r="AO10" s="23">
        <v>98.8</v>
      </c>
      <c r="AP10" s="23">
        <v>99.2</v>
      </c>
      <c r="AQ10" s="22">
        <v>99.7</v>
      </c>
      <c r="AR10" s="22">
        <v>99.9</v>
      </c>
      <c r="AS10" s="22">
        <v>100.3</v>
      </c>
      <c r="AT10" s="22">
        <v>100.3</v>
      </c>
      <c r="AU10" s="22">
        <v>100.4</v>
      </c>
      <c r="AV10" s="22">
        <v>100.3</v>
      </c>
      <c r="AW10" s="22">
        <v>101.9</v>
      </c>
      <c r="AX10" s="22">
        <v>105.2</v>
      </c>
      <c r="AY10" s="22">
        <v>110.5</v>
      </c>
      <c r="AZ10" s="22">
        <v>114.1</v>
      </c>
      <c r="BA10" s="23">
        <v>115.5</v>
      </c>
      <c r="BB10" s="70"/>
      <c r="BC10" s="70"/>
      <c r="BD10" s="70"/>
      <c r="BE10" s="70"/>
      <c r="BF10" s="70"/>
      <c r="BG10" s="70"/>
      <c r="BH10" s="70"/>
      <c r="BI10" s="70"/>
      <c r="BJ10" s="70"/>
      <c r="BK10" s="70"/>
      <c r="BL10" s="70"/>
      <c r="BM10" s="70"/>
      <c r="BN10" s="70"/>
      <c r="BO10" s="70"/>
      <c r="BP10" s="70"/>
    </row>
    <row r="11" spans="1:68" ht="12.75" customHeight="1" x14ac:dyDescent="0.25">
      <c r="A11" s="47" t="str">
        <f t="shared" si="2"/>
        <v>SuisseConstruction d’immeubles d‘habitation</v>
      </c>
      <c r="B11" s="5" t="s">
        <v>51</v>
      </c>
      <c r="C11" s="21">
        <v>26.49</v>
      </c>
      <c r="D11" s="22">
        <v>81.7</v>
      </c>
      <c r="E11" s="22">
        <v>82.5</v>
      </c>
      <c r="F11" s="22">
        <v>84.2</v>
      </c>
      <c r="G11" s="22">
        <v>86.1</v>
      </c>
      <c r="H11" s="22">
        <v>88</v>
      </c>
      <c r="I11" s="22">
        <v>89.7</v>
      </c>
      <c r="J11" s="22">
        <v>89.4</v>
      </c>
      <c r="K11" s="22">
        <v>88.8</v>
      </c>
      <c r="L11" s="22">
        <v>87.8</v>
      </c>
      <c r="M11" s="22">
        <v>86.4</v>
      </c>
      <c r="N11" s="22">
        <v>86.5</v>
      </c>
      <c r="O11" s="22">
        <v>86.4</v>
      </c>
      <c r="P11" s="22">
        <v>88.3</v>
      </c>
      <c r="Q11" s="22">
        <v>89</v>
      </c>
      <c r="R11" s="22">
        <v>89.9</v>
      </c>
      <c r="S11" s="22">
        <v>90.9</v>
      </c>
      <c r="T11" s="22">
        <v>93.2</v>
      </c>
      <c r="U11" s="22">
        <v>94.5</v>
      </c>
      <c r="V11" s="22">
        <v>96.2</v>
      </c>
      <c r="W11" s="22">
        <v>98.2</v>
      </c>
      <c r="X11" s="22">
        <v>100.1</v>
      </c>
      <c r="Y11" s="22">
        <v>97.8</v>
      </c>
      <c r="Z11" s="22">
        <v>97.6</v>
      </c>
      <c r="AA11" s="22">
        <v>97.3</v>
      </c>
      <c r="AB11" s="22">
        <v>98.6</v>
      </c>
      <c r="AC11" s="22">
        <v>99.9</v>
      </c>
      <c r="AD11" s="22">
        <v>100.1</v>
      </c>
      <c r="AE11" s="22">
        <v>99.9</v>
      </c>
      <c r="AF11" s="22">
        <v>99.9</v>
      </c>
      <c r="AG11" s="22">
        <v>100</v>
      </c>
      <c r="AH11" s="22">
        <v>100.4</v>
      </c>
      <c r="AI11" s="22">
        <v>100.6</v>
      </c>
      <c r="AJ11" s="22">
        <v>100.1</v>
      </c>
      <c r="AK11" s="22">
        <v>99.5</v>
      </c>
      <c r="AL11" s="22">
        <v>100</v>
      </c>
      <c r="AM11" s="23">
        <v>99.7</v>
      </c>
      <c r="AN11" s="23">
        <v>99.2</v>
      </c>
      <c r="AO11" s="23">
        <v>99</v>
      </c>
      <c r="AP11" s="23">
        <v>99.6</v>
      </c>
      <c r="AQ11" s="22">
        <v>100</v>
      </c>
      <c r="AR11" s="22">
        <v>100.2</v>
      </c>
      <c r="AS11" s="22">
        <v>100.6</v>
      </c>
      <c r="AT11" s="22">
        <v>100.5</v>
      </c>
      <c r="AU11" s="22">
        <v>100.7</v>
      </c>
      <c r="AV11" s="22">
        <v>100.5</v>
      </c>
      <c r="AW11" s="22">
        <v>101.9</v>
      </c>
      <c r="AX11" s="22">
        <v>105.1</v>
      </c>
      <c r="AY11" s="22">
        <v>110.3</v>
      </c>
      <c r="AZ11" s="22">
        <v>114.1</v>
      </c>
      <c r="BA11" s="23">
        <v>115.5</v>
      </c>
      <c r="BB11" s="70"/>
      <c r="BC11" s="70"/>
      <c r="BD11" s="70"/>
      <c r="BE11" s="70"/>
      <c r="BF11" s="70"/>
      <c r="BG11" s="70"/>
      <c r="BH11" s="70"/>
      <c r="BI11" s="70"/>
      <c r="BJ11" s="70"/>
      <c r="BK11" s="70"/>
      <c r="BL11" s="70"/>
      <c r="BM11" s="70"/>
      <c r="BN11" s="70"/>
      <c r="BO11" s="70"/>
      <c r="BP11" s="70"/>
    </row>
    <row r="12" spans="1:68" ht="12.75" customHeight="1" x14ac:dyDescent="0.25">
      <c r="A12" s="47" t="str">
        <f t="shared" si="2"/>
        <v>SuisseConstruction d’imm. d‘habitation en bois</v>
      </c>
      <c r="B12" s="5" t="s">
        <v>52</v>
      </c>
      <c r="C12" s="21">
        <v>4.38</v>
      </c>
      <c r="D12" s="23" t="s">
        <v>16</v>
      </c>
      <c r="E12" s="23" t="s">
        <v>16</v>
      </c>
      <c r="F12" s="23" t="s">
        <v>16</v>
      </c>
      <c r="G12" s="23" t="s">
        <v>16</v>
      </c>
      <c r="H12" s="23" t="s">
        <v>16</v>
      </c>
      <c r="I12" s="23" t="s">
        <v>16</v>
      </c>
      <c r="J12" s="23" t="s">
        <v>16</v>
      </c>
      <c r="K12" s="23" t="s">
        <v>16</v>
      </c>
      <c r="L12" s="23" t="s">
        <v>16</v>
      </c>
      <c r="M12" s="22">
        <v>86.3</v>
      </c>
      <c r="N12" s="22">
        <v>86.4</v>
      </c>
      <c r="O12" s="22">
        <v>86.2</v>
      </c>
      <c r="P12" s="22">
        <v>87.7</v>
      </c>
      <c r="Q12" s="22">
        <v>88.3</v>
      </c>
      <c r="R12" s="22">
        <v>89</v>
      </c>
      <c r="S12" s="22">
        <v>90.1</v>
      </c>
      <c r="T12" s="22">
        <v>92.2</v>
      </c>
      <c r="U12" s="22">
        <v>94</v>
      </c>
      <c r="V12" s="22">
        <v>95.4</v>
      </c>
      <c r="W12" s="22">
        <v>97.6</v>
      </c>
      <c r="X12" s="22">
        <v>99.2</v>
      </c>
      <c r="Y12" s="22">
        <v>97.1</v>
      </c>
      <c r="Z12" s="22">
        <v>97</v>
      </c>
      <c r="AA12" s="22">
        <v>96.7</v>
      </c>
      <c r="AB12" s="22">
        <v>98.2</v>
      </c>
      <c r="AC12" s="22">
        <v>99.8</v>
      </c>
      <c r="AD12" s="22">
        <v>100.5</v>
      </c>
      <c r="AE12" s="22">
        <v>99.9</v>
      </c>
      <c r="AF12" s="22">
        <v>99.8</v>
      </c>
      <c r="AG12" s="22">
        <v>99.7</v>
      </c>
      <c r="AH12" s="22">
        <v>100.1</v>
      </c>
      <c r="AI12" s="22">
        <v>100.2</v>
      </c>
      <c r="AJ12" s="22">
        <v>99.9</v>
      </c>
      <c r="AK12" s="22">
        <v>99.4</v>
      </c>
      <c r="AL12" s="22">
        <v>100</v>
      </c>
      <c r="AM12" s="23">
        <v>99.8</v>
      </c>
      <c r="AN12" s="23">
        <v>99.2</v>
      </c>
      <c r="AO12" s="23">
        <v>99.2</v>
      </c>
      <c r="AP12" s="23">
        <v>99.3</v>
      </c>
      <c r="AQ12" s="22">
        <v>100.1</v>
      </c>
      <c r="AR12" s="22">
        <v>100.4</v>
      </c>
      <c r="AS12" s="22">
        <v>100.6</v>
      </c>
      <c r="AT12" s="22">
        <v>100.1</v>
      </c>
      <c r="AU12" s="22">
        <v>100.3</v>
      </c>
      <c r="AV12" s="22">
        <v>100.8</v>
      </c>
      <c r="AW12" s="22">
        <v>103.4</v>
      </c>
      <c r="AX12" s="22">
        <v>107.6</v>
      </c>
      <c r="AY12" s="22">
        <v>113</v>
      </c>
      <c r="AZ12" s="22">
        <v>116</v>
      </c>
      <c r="BA12" s="23">
        <v>117.4</v>
      </c>
      <c r="BB12" s="70"/>
      <c r="BC12" s="70"/>
      <c r="BD12" s="70"/>
      <c r="BE12" s="70"/>
      <c r="BF12" s="70"/>
      <c r="BG12" s="70"/>
      <c r="BH12" s="70"/>
      <c r="BI12" s="70"/>
      <c r="BJ12" s="70"/>
      <c r="BK12" s="70"/>
      <c r="BL12" s="70"/>
      <c r="BM12" s="70"/>
      <c r="BN12" s="70"/>
      <c r="BO12" s="70"/>
      <c r="BP12" s="70"/>
    </row>
    <row r="13" spans="1:68" ht="12.75" customHeight="1" x14ac:dyDescent="0.25">
      <c r="A13" s="47" t="str">
        <f t="shared" si="2"/>
        <v>SuisseConstruction d'habitations individuelles</v>
      </c>
      <c r="B13" s="5" t="s">
        <v>53</v>
      </c>
      <c r="C13" s="21">
        <v>5.86</v>
      </c>
      <c r="D13" s="23"/>
      <c r="E13" s="23"/>
      <c r="F13" s="23"/>
      <c r="G13" s="23"/>
      <c r="H13" s="23"/>
      <c r="I13" s="23"/>
      <c r="J13" s="23"/>
      <c r="K13" s="23"/>
      <c r="L13" s="23"/>
      <c r="M13" s="22"/>
      <c r="N13" s="22"/>
      <c r="O13" s="22"/>
      <c r="P13" s="22"/>
      <c r="Q13" s="22"/>
      <c r="R13" s="22"/>
      <c r="S13" s="22"/>
      <c r="T13" s="22"/>
      <c r="U13" s="22"/>
      <c r="V13" s="22"/>
      <c r="W13" s="22"/>
      <c r="X13" s="22"/>
      <c r="Y13" s="22"/>
      <c r="Z13" s="22"/>
      <c r="AA13" s="22"/>
      <c r="AB13" s="22">
        <v>98</v>
      </c>
      <c r="AC13" s="22">
        <v>99.4</v>
      </c>
      <c r="AD13" s="22">
        <v>99.6</v>
      </c>
      <c r="AE13" s="22">
        <v>99.5</v>
      </c>
      <c r="AF13" s="22">
        <v>99.7</v>
      </c>
      <c r="AG13" s="22">
        <v>99.5</v>
      </c>
      <c r="AH13" s="22">
        <v>100.2</v>
      </c>
      <c r="AI13" s="22">
        <v>100.8</v>
      </c>
      <c r="AJ13" s="22">
        <v>100.4</v>
      </c>
      <c r="AK13" s="22">
        <v>99.4</v>
      </c>
      <c r="AL13" s="23">
        <v>100</v>
      </c>
      <c r="AM13" s="23">
        <v>99.7</v>
      </c>
      <c r="AN13" s="23">
        <v>99</v>
      </c>
      <c r="AO13" s="23">
        <v>98.5</v>
      </c>
      <c r="AP13" s="23">
        <v>98.9</v>
      </c>
      <c r="AQ13" s="22">
        <v>100</v>
      </c>
      <c r="AR13" s="22">
        <v>99.9</v>
      </c>
      <c r="AS13" s="22">
        <v>100.5</v>
      </c>
      <c r="AT13" s="22">
        <v>100.4</v>
      </c>
      <c r="AU13" s="22">
        <v>100.6</v>
      </c>
      <c r="AV13" s="22">
        <v>100.6</v>
      </c>
      <c r="AW13" s="22">
        <v>101.5</v>
      </c>
      <c r="AX13" s="22">
        <v>104.4</v>
      </c>
      <c r="AY13" s="22">
        <v>109.6</v>
      </c>
      <c r="AZ13" s="22">
        <v>112.6</v>
      </c>
      <c r="BA13" s="23">
        <v>114.3</v>
      </c>
      <c r="BB13" s="70"/>
      <c r="BC13" s="70"/>
      <c r="BD13" s="70"/>
      <c r="BE13" s="70"/>
      <c r="BF13" s="70"/>
      <c r="BG13" s="70"/>
      <c r="BH13" s="70"/>
      <c r="BI13" s="70"/>
      <c r="BJ13" s="70"/>
      <c r="BK13" s="70"/>
      <c r="BL13" s="70"/>
      <c r="BM13" s="70"/>
      <c r="BN13" s="70"/>
      <c r="BO13" s="70"/>
      <c r="BP13" s="70"/>
    </row>
    <row r="14" spans="1:68" ht="12.75" customHeight="1" x14ac:dyDescent="0.25">
      <c r="A14" s="47" t="str">
        <f t="shared" si="2"/>
        <v>SuisseConstruction d'immeubles administratifs</v>
      </c>
      <c r="B14" s="24" t="s">
        <v>54</v>
      </c>
      <c r="C14" s="21">
        <v>6.34</v>
      </c>
      <c r="D14" s="22">
        <v>77.599999999999994</v>
      </c>
      <c r="E14" s="22">
        <v>78.3</v>
      </c>
      <c r="F14" s="22">
        <v>80.7</v>
      </c>
      <c r="G14" s="22">
        <v>81.7</v>
      </c>
      <c r="H14" s="22">
        <v>83.4</v>
      </c>
      <c r="I14" s="22">
        <v>85.4</v>
      </c>
      <c r="J14" s="22">
        <v>86.4</v>
      </c>
      <c r="K14" s="22">
        <v>86.4</v>
      </c>
      <c r="L14" s="22">
        <v>85.7</v>
      </c>
      <c r="M14" s="22">
        <v>84.7</v>
      </c>
      <c r="N14" s="22">
        <v>84.7</v>
      </c>
      <c r="O14" s="22">
        <v>84.6</v>
      </c>
      <c r="P14" s="22">
        <v>85.8</v>
      </c>
      <c r="Q14" s="22">
        <v>86.9</v>
      </c>
      <c r="R14" s="22">
        <v>87.4</v>
      </c>
      <c r="S14" s="22">
        <v>88.8</v>
      </c>
      <c r="T14" s="22">
        <v>91.3</v>
      </c>
      <c r="U14" s="22">
        <v>93.2</v>
      </c>
      <c r="V14" s="22">
        <v>95.3</v>
      </c>
      <c r="W14" s="22">
        <v>97.3</v>
      </c>
      <c r="X14" s="22">
        <v>98.9</v>
      </c>
      <c r="Y14" s="22">
        <v>97.9</v>
      </c>
      <c r="Z14" s="22">
        <v>97.6</v>
      </c>
      <c r="AA14" s="22">
        <v>97.3</v>
      </c>
      <c r="AB14" s="22">
        <v>98.3</v>
      </c>
      <c r="AC14" s="22">
        <v>100.3</v>
      </c>
      <c r="AD14" s="22">
        <v>100.7</v>
      </c>
      <c r="AE14" s="22">
        <v>100.1</v>
      </c>
      <c r="AF14" s="22">
        <v>100.5</v>
      </c>
      <c r="AG14" s="22">
        <v>101.4</v>
      </c>
      <c r="AH14" s="22">
        <v>101.7</v>
      </c>
      <c r="AI14" s="22">
        <v>100.6</v>
      </c>
      <c r="AJ14" s="22">
        <v>100.6</v>
      </c>
      <c r="AK14" s="22">
        <v>99.5</v>
      </c>
      <c r="AL14" s="22">
        <v>100</v>
      </c>
      <c r="AM14" s="23">
        <v>99</v>
      </c>
      <c r="AN14" s="23">
        <v>98.4</v>
      </c>
      <c r="AO14" s="23">
        <v>97.7</v>
      </c>
      <c r="AP14" s="23">
        <v>97.1</v>
      </c>
      <c r="AQ14" s="22">
        <v>97.4</v>
      </c>
      <c r="AR14" s="22">
        <v>97.4</v>
      </c>
      <c r="AS14" s="22">
        <v>97.8</v>
      </c>
      <c r="AT14" s="22">
        <v>98.4</v>
      </c>
      <c r="AU14" s="22">
        <v>98.4</v>
      </c>
      <c r="AV14" s="22">
        <v>98.1</v>
      </c>
      <c r="AW14" s="22">
        <v>99.9</v>
      </c>
      <c r="AX14" s="22">
        <v>102.8</v>
      </c>
      <c r="AY14" s="22">
        <v>108.6</v>
      </c>
      <c r="AZ14" s="22">
        <v>112.6</v>
      </c>
      <c r="BA14" s="23">
        <v>113.9</v>
      </c>
      <c r="BB14" s="70"/>
      <c r="BC14" s="70"/>
      <c r="BD14" s="70"/>
      <c r="BE14" s="70"/>
      <c r="BF14" s="70"/>
      <c r="BG14" s="70"/>
      <c r="BH14" s="70"/>
      <c r="BI14" s="70"/>
      <c r="BJ14" s="70"/>
      <c r="BK14" s="70"/>
      <c r="BL14" s="70"/>
      <c r="BM14" s="70"/>
      <c r="BN14" s="70"/>
      <c r="BO14" s="70"/>
      <c r="BP14" s="70"/>
    </row>
    <row r="15" spans="1:68" ht="12.75" customHeight="1" x14ac:dyDescent="0.25">
      <c r="A15" s="47" t="str">
        <f t="shared" si="2"/>
        <v>SuisseConstruction de halles métalliques</v>
      </c>
      <c r="B15" s="5" t="s">
        <v>55</v>
      </c>
      <c r="C15" s="21">
        <v>3.9</v>
      </c>
      <c r="D15" s="22"/>
      <c r="E15" s="22"/>
      <c r="F15" s="22"/>
      <c r="G15" s="22"/>
      <c r="H15" s="22"/>
      <c r="I15" s="22"/>
      <c r="J15" s="22"/>
      <c r="K15" s="22"/>
      <c r="L15" s="22"/>
      <c r="M15" s="22"/>
      <c r="N15" s="22"/>
      <c r="O15" s="22"/>
      <c r="P15" s="22"/>
      <c r="Q15" s="22"/>
      <c r="R15" s="22"/>
      <c r="S15" s="22"/>
      <c r="T15" s="22"/>
      <c r="U15" s="22"/>
      <c r="V15" s="22"/>
      <c r="W15" s="22"/>
      <c r="X15" s="22"/>
      <c r="Y15" s="22"/>
      <c r="Z15" s="22"/>
      <c r="AA15" s="22"/>
      <c r="AB15" s="22">
        <v>98.3</v>
      </c>
      <c r="AC15" s="22">
        <v>99.9</v>
      </c>
      <c r="AD15" s="22">
        <v>100.3</v>
      </c>
      <c r="AE15" s="22">
        <v>100.7</v>
      </c>
      <c r="AF15" s="22">
        <v>100.7</v>
      </c>
      <c r="AG15" s="22">
        <v>100.9</v>
      </c>
      <c r="AH15" s="22">
        <v>101.4</v>
      </c>
      <c r="AI15" s="22">
        <v>100.9</v>
      </c>
      <c r="AJ15" s="22">
        <v>100.5</v>
      </c>
      <c r="AK15" s="22">
        <v>99.6</v>
      </c>
      <c r="AL15" s="23">
        <v>100</v>
      </c>
      <c r="AM15" s="23">
        <v>99.1</v>
      </c>
      <c r="AN15" s="23">
        <v>98.8</v>
      </c>
      <c r="AO15" s="23">
        <v>98.9</v>
      </c>
      <c r="AP15" s="23">
        <v>100.1</v>
      </c>
      <c r="AQ15" s="22">
        <v>100.3</v>
      </c>
      <c r="AR15" s="22">
        <v>100.4</v>
      </c>
      <c r="AS15" s="22">
        <v>100.8</v>
      </c>
      <c r="AT15" s="22">
        <v>101</v>
      </c>
      <c r="AU15" s="22">
        <v>101</v>
      </c>
      <c r="AV15" s="22">
        <v>100.9</v>
      </c>
      <c r="AW15" s="22">
        <v>103.2</v>
      </c>
      <c r="AX15" s="22">
        <v>107</v>
      </c>
      <c r="AY15" s="22">
        <v>112.9</v>
      </c>
      <c r="AZ15" s="22">
        <v>115.8</v>
      </c>
      <c r="BA15" s="23">
        <v>116.4</v>
      </c>
      <c r="BB15" s="70"/>
      <c r="BC15" s="70"/>
      <c r="BD15" s="70"/>
      <c r="BE15" s="70"/>
      <c r="BF15" s="70"/>
      <c r="BG15" s="70"/>
      <c r="BH15" s="70"/>
      <c r="BI15" s="70"/>
      <c r="BJ15" s="70"/>
      <c r="BK15" s="70"/>
      <c r="BL15" s="70"/>
      <c r="BM15" s="70"/>
      <c r="BN15" s="70"/>
      <c r="BO15" s="70"/>
      <c r="BP15" s="70"/>
    </row>
    <row r="16" spans="1:68" ht="12.75" customHeight="1" x14ac:dyDescent="0.25">
      <c r="A16" s="47" t="str">
        <f t="shared" si="2"/>
        <v>SuisseRénovation, transformation</v>
      </c>
      <c r="B16" s="5" t="s">
        <v>56</v>
      </c>
      <c r="C16" s="21">
        <v>33.92</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v>97.3</v>
      </c>
      <c r="AC16" s="22">
        <v>98.5</v>
      </c>
      <c r="AD16" s="22">
        <v>99.3</v>
      </c>
      <c r="AE16" s="22">
        <v>99.1</v>
      </c>
      <c r="AF16" s="22">
        <v>99.4</v>
      </c>
      <c r="AG16" s="22">
        <v>99.6</v>
      </c>
      <c r="AH16" s="22">
        <v>100.1</v>
      </c>
      <c r="AI16" s="22">
        <v>100.1</v>
      </c>
      <c r="AJ16" s="22">
        <v>99.9</v>
      </c>
      <c r="AK16" s="22">
        <v>99.5</v>
      </c>
      <c r="AL16" s="23">
        <v>100</v>
      </c>
      <c r="AM16" s="23">
        <v>99.1</v>
      </c>
      <c r="AN16" s="23">
        <v>98.4</v>
      </c>
      <c r="AO16" s="23">
        <v>97.7</v>
      </c>
      <c r="AP16" s="23">
        <v>97.2</v>
      </c>
      <c r="AQ16" s="22">
        <v>97.7</v>
      </c>
      <c r="AR16" s="22">
        <v>97.9</v>
      </c>
      <c r="AS16" s="22">
        <v>98.7</v>
      </c>
      <c r="AT16" s="22">
        <v>98.3</v>
      </c>
      <c r="AU16" s="22">
        <v>98.5</v>
      </c>
      <c r="AV16" s="22">
        <v>98</v>
      </c>
      <c r="AW16" s="22">
        <v>99.4</v>
      </c>
      <c r="AX16" s="22">
        <v>102.2</v>
      </c>
      <c r="AY16" s="22">
        <v>107</v>
      </c>
      <c r="AZ16" s="22">
        <v>110.2</v>
      </c>
      <c r="BA16" s="23">
        <v>111</v>
      </c>
      <c r="BB16" s="70"/>
      <c r="BC16" s="70"/>
      <c r="BD16" s="70"/>
      <c r="BE16" s="70"/>
      <c r="BF16" s="70"/>
      <c r="BG16" s="70"/>
      <c r="BH16" s="70"/>
      <c r="BI16" s="70"/>
      <c r="BJ16" s="70"/>
      <c r="BK16" s="70"/>
      <c r="BL16" s="70"/>
      <c r="BM16" s="70"/>
      <c r="BN16" s="70"/>
      <c r="BO16" s="70"/>
      <c r="BP16" s="70"/>
    </row>
    <row r="17" spans="1:68" ht="12.75" customHeight="1" x14ac:dyDescent="0.25">
      <c r="A17" s="47" t="str">
        <f t="shared" si="2"/>
        <v>SuisseRénovation d’immeubles d‘hab.Minergie</v>
      </c>
      <c r="B17" s="5" t="s">
        <v>57</v>
      </c>
      <c r="C17" s="21">
        <v>0.88</v>
      </c>
      <c r="D17" s="22">
        <v>79.400000000000006</v>
      </c>
      <c r="E17" s="22">
        <v>79.599999999999994</v>
      </c>
      <c r="F17" s="22">
        <v>81.5</v>
      </c>
      <c r="G17" s="22">
        <v>82.4</v>
      </c>
      <c r="H17" s="22">
        <v>83.9</v>
      </c>
      <c r="I17" s="22">
        <v>85.3</v>
      </c>
      <c r="J17" s="22">
        <v>85.7</v>
      </c>
      <c r="K17" s="22">
        <v>85.9</v>
      </c>
      <c r="L17" s="22">
        <v>85.7</v>
      </c>
      <c r="M17" s="22">
        <v>84.8</v>
      </c>
      <c r="N17" s="22">
        <v>85</v>
      </c>
      <c r="O17" s="22">
        <v>85</v>
      </c>
      <c r="P17" s="22">
        <v>86.1</v>
      </c>
      <c r="Q17" s="22">
        <v>87</v>
      </c>
      <c r="R17" s="22">
        <v>87.9</v>
      </c>
      <c r="S17" s="22">
        <v>89</v>
      </c>
      <c r="T17" s="22">
        <v>90.8</v>
      </c>
      <c r="U17" s="22">
        <v>92.9</v>
      </c>
      <c r="V17" s="22">
        <v>94.6</v>
      </c>
      <c r="W17" s="22">
        <v>96.6</v>
      </c>
      <c r="X17" s="22">
        <v>97.8</v>
      </c>
      <c r="Y17" s="22">
        <v>97.7</v>
      </c>
      <c r="Z17" s="22">
        <v>97.9</v>
      </c>
      <c r="AA17" s="22">
        <v>97.6</v>
      </c>
      <c r="AB17" s="22">
        <v>98.3</v>
      </c>
      <c r="AC17" s="22">
        <v>99.4</v>
      </c>
      <c r="AD17" s="22">
        <v>100</v>
      </c>
      <c r="AE17" s="22">
        <v>99.7</v>
      </c>
      <c r="AF17" s="22">
        <v>99.8</v>
      </c>
      <c r="AG17" s="22">
        <v>99.7</v>
      </c>
      <c r="AH17" s="22">
        <v>100.2</v>
      </c>
      <c r="AI17" s="22">
        <v>100.4</v>
      </c>
      <c r="AJ17" s="22">
        <v>100.2</v>
      </c>
      <c r="AK17" s="22">
        <v>99.8</v>
      </c>
      <c r="AL17" s="22">
        <v>100</v>
      </c>
      <c r="AM17" s="23">
        <v>98.7</v>
      </c>
      <c r="AN17" s="23">
        <v>98.5</v>
      </c>
      <c r="AO17" s="23">
        <v>99.1</v>
      </c>
      <c r="AP17" s="23">
        <v>100</v>
      </c>
      <c r="AQ17" s="22">
        <v>100.8</v>
      </c>
      <c r="AR17" s="22">
        <v>100.7</v>
      </c>
      <c r="AS17" s="22">
        <v>101.7</v>
      </c>
      <c r="AT17" s="22">
        <v>102.8</v>
      </c>
      <c r="AU17" s="22">
        <v>103.3</v>
      </c>
      <c r="AV17" s="22">
        <v>103</v>
      </c>
      <c r="AW17" s="22">
        <v>104.2</v>
      </c>
      <c r="AX17" s="22">
        <v>107.3</v>
      </c>
      <c r="AY17" s="22">
        <v>112.5</v>
      </c>
      <c r="AZ17" s="22">
        <v>115.7</v>
      </c>
      <c r="BA17" s="23">
        <v>116.6</v>
      </c>
      <c r="BB17" s="70"/>
      <c r="BC17" s="70"/>
      <c r="BD17" s="70"/>
      <c r="BE17" s="70"/>
      <c r="BF17" s="70"/>
      <c r="BG17" s="70"/>
      <c r="BH17" s="70"/>
      <c r="BI17" s="70"/>
      <c r="BJ17" s="70"/>
      <c r="BK17" s="70"/>
      <c r="BL17" s="70"/>
      <c r="BM17" s="70"/>
      <c r="BN17" s="70"/>
      <c r="BO17" s="70"/>
      <c r="BP17" s="70"/>
    </row>
    <row r="18" spans="1:68" ht="12.75" customHeight="1" x14ac:dyDescent="0.25">
      <c r="A18" s="47" t="str">
        <f t="shared" si="2"/>
        <v>SuisseRénovation d’immeubles d‘hab. non Minergie</v>
      </c>
      <c r="B18" s="5" t="s">
        <v>58</v>
      </c>
      <c r="C18" s="21">
        <v>20.29</v>
      </c>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v>100</v>
      </c>
      <c r="AM18" s="23">
        <v>98.8</v>
      </c>
      <c r="AN18" s="23">
        <v>98</v>
      </c>
      <c r="AO18" s="23">
        <v>97.1</v>
      </c>
      <c r="AP18" s="23">
        <v>96.7</v>
      </c>
      <c r="AQ18" s="22">
        <v>97.2</v>
      </c>
      <c r="AR18" s="22">
        <v>97.3</v>
      </c>
      <c r="AS18" s="22">
        <v>98</v>
      </c>
      <c r="AT18" s="22">
        <v>97.1</v>
      </c>
      <c r="AU18" s="22">
        <v>97.3</v>
      </c>
      <c r="AV18" s="22">
        <v>96.6</v>
      </c>
      <c r="AW18" s="22" t="s">
        <v>16</v>
      </c>
      <c r="AX18" s="22" t="s">
        <v>16</v>
      </c>
      <c r="AY18" s="22" t="s">
        <v>16</v>
      </c>
      <c r="AZ18" s="22" t="s">
        <v>16</v>
      </c>
      <c r="BA18" s="23" t="s">
        <v>16</v>
      </c>
      <c r="BB18" s="70"/>
      <c r="BC18" s="70"/>
      <c r="BD18" s="70"/>
      <c r="BE18" s="70"/>
      <c r="BF18" s="70"/>
      <c r="BG18" s="70"/>
      <c r="BH18" s="70"/>
      <c r="BI18" s="70"/>
      <c r="BJ18" s="70"/>
      <c r="BK18" s="70"/>
      <c r="BL18" s="70"/>
      <c r="BM18" s="70"/>
      <c r="BN18" s="70"/>
      <c r="BO18" s="70"/>
      <c r="BP18" s="70"/>
    </row>
    <row r="19" spans="1:68" ht="12.75" customHeight="1" x14ac:dyDescent="0.25">
      <c r="A19" s="47" t="str">
        <f t="shared" si="2"/>
        <v>SuisseRénovation d'immeubles administratifs</v>
      </c>
      <c r="B19" s="5" t="s">
        <v>59</v>
      </c>
      <c r="C19" s="21">
        <v>12.75</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v>96.1</v>
      </c>
      <c r="AC19" s="22">
        <v>97.3</v>
      </c>
      <c r="AD19" s="22">
        <v>98.3</v>
      </c>
      <c r="AE19" s="22">
        <v>98.4</v>
      </c>
      <c r="AF19" s="22">
        <v>98.9</v>
      </c>
      <c r="AG19" s="22">
        <v>99.4</v>
      </c>
      <c r="AH19" s="22">
        <v>100</v>
      </c>
      <c r="AI19" s="22">
        <v>99.7</v>
      </c>
      <c r="AJ19" s="22">
        <v>99.6</v>
      </c>
      <c r="AK19" s="22">
        <v>99.2</v>
      </c>
      <c r="AL19" s="23">
        <v>100</v>
      </c>
      <c r="AM19" s="23">
        <v>99.4</v>
      </c>
      <c r="AN19" s="23">
        <v>99</v>
      </c>
      <c r="AO19" s="23">
        <v>98.3</v>
      </c>
      <c r="AP19" s="23">
        <v>97.9</v>
      </c>
      <c r="AQ19" s="22">
        <v>98.3</v>
      </c>
      <c r="AR19" s="22">
        <v>98.5</v>
      </c>
      <c r="AS19" s="22">
        <v>99.3</v>
      </c>
      <c r="AT19" s="22">
        <v>99.7</v>
      </c>
      <c r="AU19" s="22">
        <v>99.9</v>
      </c>
      <c r="AV19" s="22">
        <v>99.8</v>
      </c>
      <c r="AW19" s="22">
        <v>101.6</v>
      </c>
      <c r="AX19" s="22">
        <v>104.2</v>
      </c>
      <c r="AY19" s="22">
        <v>108.7</v>
      </c>
      <c r="AZ19" s="22">
        <v>112.2</v>
      </c>
      <c r="BA19" s="23">
        <v>113</v>
      </c>
      <c r="BB19" s="70"/>
      <c r="BC19" s="70"/>
      <c r="BD19" s="70"/>
      <c r="BE19" s="70"/>
      <c r="BF19" s="70"/>
      <c r="BG19" s="70"/>
      <c r="BH19" s="70"/>
      <c r="BI19" s="70"/>
      <c r="BJ19" s="70"/>
      <c r="BK19" s="70"/>
      <c r="BL19" s="70"/>
      <c r="BM19" s="70"/>
      <c r="BN19" s="70"/>
      <c r="BO19" s="70"/>
      <c r="BP19" s="70"/>
    </row>
    <row r="20" spans="1:68" ht="12.75" customHeight="1" x14ac:dyDescent="0.25">
      <c r="A20" s="47" t="str">
        <f t="shared" si="2"/>
        <v>SuisseGénie civil</v>
      </c>
      <c r="B20" s="5" t="s">
        <v>60</v>
      </c>
      <c r="C20" s="21">
        <v>19.11</v>
      </c>
      <c r="D20" s="22">
        <v>74.099999999999994</v>
      </c>
      <c r="E20" s="22">
        <v>75.5</v>
      </c>
      <c r="F20" s="22">
        <v>78.400000000000006</v>
      </c>
      <c r="G20" s="22">
        <v>80.099999999999994</v>
      </c>
      <c r="H20" s="22">
        <v>82.6</v>
      </c>
      <c r="I20" s="22">
        <v>85.6</v>
      </c>
      <c r="J20" s="22">
        <v>84.6</v>
      </c>
      <c r="K20" s="22">
        <v>83</v>
      </c>
      <c r="L20" s="22">
        <v>82</v>
      </c>
      <c r="M20" s="22">
        <v>81.599999999999994</v>
      </c>
      <c r="N20" s="22">
        <v>82.4</v>
      </c>
      <c r="O20" s="22">
        <v>84</v>
      </c>
      <c r="P20" s="22">
        <v>86.2</v>
      </c>
      <c r="Q20" s="22">
        <v>85.8</v>
      </c>
      <c r="R20" s="22">
        <v>88</v>
      </c>
      <c r="S20" s="22">
        <v>88.8</v>
      </c>
      <c r="T20" s="22">
        <v>91.4</v>
      </c>
      <c r="U20" s="22">
        <v>92.9</v>
      </c>
      <c r="V20" s="22">
        <v>94.5</v>
      </c>
      <c r="W20" s="22">
        <v>95.6</v>
      </c>
      <c r="X20" s="22">
        <v>97.6</v>
      </c>
      <c r="Y20" s="22">
        <v>93.8</v>
      </c>
      <c r="Z20" s="22">
        <v>94.3</v>
      </c>
      <c r="AA20" s="22">
        <v>95.2</v>
      </c>
      <c r="AB20" s="22">
        <v>95.2</v>
      </c>
      <c r="AC20" s="22">
        <v>97.2</v>
      </c>
      <c r="AD20" s="22">
        <v>98.2</v>
      </c>
      <c r="AE20" s="22">
        <v>98.7</v>
      </c>
      <c r="AF20" s="22">
        <v>99.3</v>
      </c>
      <c r="AG20" s="22">
        <v>99.8</v>
      </c>
      <c r="AH20" s="22">
        <v>100.7</v>
      </c>
      <c r="AI20" s="22">
        <v>99.7</v>
      </c>
      <c r="AJ20" s="22">
        <v>100.3</v>
      </c>
      <c r="AK20" s="22">
        <v>99.6</v>
      </c>
      <c r="AL20" s="22">
        <v>100</v>
      </c>
      <c r="AM20" s="23">
        <v>99.8</v>
      </c>
      <c r="AN20" s="23">
        <v>100.1</v>
      </c>
      <c r="AO20" s="23">
        <v>100.1</v>
      </c>
      <c r="AP20" s="23">
        <v>100</v>
      </c>
      <c r="AQ20" s="22">
        <v>99.7</v>
      </c>
      <c r="AR20" s="22">
        <v>100.6</v>
      </c>
      <c r="AS20" s="22">
        <v>100.6</v>
      </c>
      <c r="AT20" s="22">
        <v>101.2</v>
      </c>
      <c r="AU20" s="22">
        <v>101.4</v>
      </c>
      <c r="AV20" s="22">
        <v>101.5</v>
      </c>
      <c r="AW20" s="22">
        <v>102.6</v>
      </c>
      <c r="AX20" s="22">
        <v>104</v>
      </c>
      <c r="AY20" s="22">
        <v>109.1</v>
      </c>
      <c r="AZ20" s="22">
        <v>112.8</v>
      </c>
      <c r="BA20" s="23">
        <v>114.1</v>
      </c>
      <c r="BB20" s="70"/>
      <c r="BC20" s="70"/>
      <c r="BD20" s="70"/>
      <c r="BE20" s="70"/>
      <c r="BF20" s="70"/>
      <c r="BG20" s="70"/>
      <c r="BH20" s="70"/>
      <c r="BI20" s="70"/>
      <c r="BJ20" s="70"/>
      <c r="BK20" s="70"/>
      <c r="BL20" s="70"/>
      <c r="BM20" s="70"/>
      <c r="BN20" s="70"/>
      <c r="BO20" s="70"/>
      <c r="BP20" s="70"/>
    </row>
    <row r="21" spans="1:68" ht="12.75" customHeight="1" x14ac:dyDescent="0.25">
      <c r="A21" s="47" t="str">
        <f t="shared" si="2"/>
        <v>SuisseConstruction de routes</v>
      </c>
      <c r="B21" s="5" t="s">
        <v>61</v>
      </c>
      <c r="C21" s="21">
        <v>15.38</v>
      </c>
      <c r="D21" s="22">
        <v>75.7</v>
      </c>
      <c r="E21" s="22">
        <v>77.2</v>
      </c>
      <c r="F21" s="22">
        <v>80.099999999999994</v>
      </c>
      <c r="G21" s="22">
        <v>81.900000000000006</v>
      </c>
      <c r="H21" s="22">
        <v>84.4</v>
      </c>
      <c r="I21" s="22">
        <v>87.4</v>
      </c>
      <c r="J21" s="22">
        <v>86.1</v>
      </c>
      <c r="K21" s="22">
        <v>84.5</v>
      </c>
      <c r="L21" s="22">
        <v>83.5</v>
      </c>
      <c r="M21" s="22">
        <v>83</v>
      </c>
      <c r="N21" s="22">
        <v>83.7</v>
      </c>
      <c r="O21" s="22">
        <v>84.6</v>
      </c>
      <c r="P21" s="22">
        <v>85.9</v>
      </c>
      <c r="Q21" s="22">
        <v>85.8</v>
      </c>
      <c r="R21" s="22">
        <v>87.7</v>
      </c>
      <c r="S21" s="22">
        <v>88.9</v>
      </c>
      <c r="T21" s="22">
        <v>91.9</v>
      </c>
      <c r="U21" s="22">
        <v>93</v>
      </c>
      <c r="V21" s="22">
        <v>95</v>
      </c>
      <c r="W21" s="22">
        <v>95.5</v>
      </c>
      <c r="X21" s="22">
        <v>96.6</v>
      </c>
      <c r="Y21" s="22">
        <v>93.2</v>
      </c>
      <c r="Z21" s="22">
        <v>93.9</v>
      </c>
      <c r="AA21" s="22">
        <v>95</v>
      </c>
      <c r="AB21" s="22">
        <v>94.5</v>
      </c>
      <c r="AC21" s="22">
        <v>96.4</v>
      </c>
      <c r="AD21" s="22">
        <v>97.5</v>
      </c>
      <c r="AE21" s="22">
        <v>98.1</v>
      </c>
      <c r="AF21" s="22">
        <v>98.7</v>
      </c>
      <c r="AG21" s="22">
        <v>99.4</v>
      </c>
      <c r="AH21" s="22">
        <v>100.3</v>
      </c>
      <c r="AI21" s="22">
        <v>99.5</v>
      </c>
      <c r="AJ21" s="22">
        <v>100.1</v>
      </c>
      <c r="AK21" s="22">
        <v>99.5</v>
      </c>
      <c r="AL21" s="22">
        <v>100</v>
      </c>
      <c r="AM21" s="23">
        <v>99.9</v>
      </c>
      <c r="AN21" s="23">
        <v>100.1</v>
      </c>
      <c r="AO21" s="23">
        <v>100.3</v>
      </c>
      <c r="AP21" s="23">
        <v>100.1</v>
      </c>
      <c r="AQ21" s="22">
        <v>99.8</v>
      </c>
      <c r="AR21" s="22">
        <v>100.6</v>
      </c>
      <c r="AS21" s="22">
        <v>100.5</v>
      </c>
      <c r="AT21" s="22">
        <v>101.1</v>
      </c>
      <c r="AU21" s="22">
        <v>101.4</v>
      </c>
      <c r="AV21" s="22">
        <v>101.6</v>
      </c>
      <c r="AW21" s="22">
        <v>103.2</v>
      </c>
      <c r="AX21" s="22">
        <v>104.9</v>
      </c>
      <c r="AY21" s="22">
        <v>108.9</v>
      </c>
      <c r="AZ21" s="22">
        <v>112.1</v>
      </c>
      <c r="BA21" s="23">
        <v>113.7</v>
      </c>
      <c r="BB21" s="70"/>
      <c r="BC21" s="70"/>
      <c r="BD21" s="70"/>
      <c r="BE21" s="70"/>
      <c r="BF21" s="70"/>
      <c r="BG21" s="70"/>
      <c r="BH21" s="70"/>
      <c r="BI21" s="70"/>
      <c r="BJ21" s="70"/>
      <c r="BK21" s="70"/>
      <c r="BL21" s="70"/>
      <c r="BM21" s="70"/>
      <c r="BN21" s="70"/>
      <c r="BO21" s="70"/>
      <c r="BP21" s="70"/>
    </row>
    <row r="22" spans="1:68" ht="12.75" customHeight="1" x14ac:dyDescent="0.25">
      <c r="A22" s="47" t="str">
        <f t="shared" si="2"/>
        <v>SuisseConstruction de passages inférieurs</v>
      </c>
      <c r="B22" s="5" t="s">
        <v>62</v>
      </c>
      <c r="C22" s="21">
        <v>3.48</v>
      </c>
      <c r="D22" s="23" t="s">
        <v>16</v>
      </c>
      <c r="E22" s="23" t="s">
        <v>16</v>
      </c>
      <c r="F22" s="23" t="s">
        <v>16</v>
      </c>
      <c r="G22" s="23" t="s">
        <v>16</v>
      </c>
      <c r="H22" s="23" t="s">
        <v>16</v>
      </c>
      <c r="I22" s="22">
        <v>86.3</v>
      </c>
      <c r="J22" s="22">
        <v>85.5</v>
      </c>
      <c r="K22" s="22">
        <v>83.9</v>
      </c>
      <c r="L22" s="22">
        <v>83.1</v>
      </c>
      <c r="M22" s="22">
        <v>82.7</v>
      </c>
      <c r="N22" s="22">
        <v>83.5</v>
      </c>
      <c r="O22" s="22">
        <v>85.8</v>
      </c>
      <c r="P22" s="22">
        <v>89</v>
      </c>
      <c r="Q22" s="22">
        <v>88.3</v>
      </c>
      <c r="R22" s="22">
        <v>90.8</v>
      </c>
      <c r="S22" s="22">
        <v>91.3</v>
      </c>
      <c r="T22" s="22">
        <v>93.5</v>
      </c>
      <c r="U22" s="22">
        <v>95.4</v>
      </c>
      <c r="V22" s="22">
        <v>96.9</v>
      </c>
      <c r="W22" s="22">
        <v>98.6</v>
      </c>
      <c r="X22" s="22">
        <v>101.5</v>
      </c>
      <c r="Y22" s="22">
        <v>97.1</v>
      </c>
      <c r="Z22" s="22">
        <v>97.6</v>
      </c>
      <c r="AA22" s="22">
        <v>98.2</v>
      </c>
      <c r="AB22" s="22">
        <v>98.7</v>
      </c>
      <c r="AC22" s="22">
        <v>101.6</v>
      </c>
      <c r="AD22" s="22">
        <v>102.2</v>
      </c>
      <c r="AE22" s="22">
        <v>102.7</v>
      </c>
      <c r="AF22" s="22">
        <v>102.6</v>
      </c>
      <c r="AG22" s="22">
        <v>102.1</v>
      </c>
      <c r="AH22" s="22">
        <v>102.8</v>
      </c>
      <c r="AI22" s="22">
        <v>101</v>
      </c>
      <c r="AJ22" s="22">
        <v>101.8</v>
      </c>
      <c r="AK22" s="22">
        <v>100.9</v>
      </c>
      <c r="AL22" s="22">
        <v>100</v>
      </c>
      <c r="AM22" s="23">
        <v>99.4</v>
      </c>
      <c r="AN22" s="23">
        <v>99.9</v>
      </c>
      <c r="AO22" s="23">
        <v>99.2</v>
      </c>
      <c r="AP22" s="23">
        <v>99.5</v>
      </c>
      <c r="AQ22" s="22">
        <v>99.6</v>
      </c>
      <c r="AR22" s="22">
        <v>100.5</v>
      </c>
      <c r="AS22" s="22">
        <v>100.7</v>
      </c>
      <c r="AT22" s="22">
        <v>101.7</v>
      </c>
      <c r="AU22" s="22">
        <v>101.5</v>
      </c>
      <c r="AV22" s="22">
        <v>100.8</v>
      </c>
      <c r="AW22" s="22">
        <v>103.2</v>
      </c>
      <c r="AX22" s="22">
        <v>105.5</v>
      </c>
      <c r="AY22" s="22">
        <v>112.9</v>
      </c>
      <c r="AZ22" s="22">
        <v>116.1</v>
      </c>
      <c r="BA22" s="23">
        <v>116.1</v>
      </c>
      <c r="BB22" s="70"/>
      <c r="BC22" s="70"/>
      <c r="BD22" s="70"/>
      <c r="BE22" s="70"/>
      <c r="BF22" s="70"/>
      <c r="BG22" s="70"/>
      <c r="BH22" s="70"/>
      <c r="BI22" s="70"/>
      <c r="BJ22" s="70"/>
      <c r="BK22" s="70"/>
      <c r="BL22" s="70"/>
      <c r="BM22" s="70"/>
      <c r="BN22" s="70"/>
      <c r="BO22" s="70"/>
      <c r="BP22" s="70"/>
    </row>
    <row r="23" spans="1:68" ht="12.75" customHeight="1" x14ac:dyDescent="0.25">
      <c r="A23" s="47" t="str">
        <f t="shared" si="2"/>
        <v>SuisseConstruction de parois antibruit</v>
      </c>
      <c r="B23" s="5" t="s">
        <v>63</v>
      </c>
      <c r="C23" s="21">
        <v>0.25</v>
      </c>
      <c r="D23" s="23"/>
      <c r="E23" s="23"/>
      <c r="F23" s="23"/>
      <c r="G23" s="23"/>
      <c r="H23" s="23"/>
      <c r="I23" s="22"/>
      <c r="J23" s="22"/>
      <c r="K23" s="22"/>
      <c r="L23" s="22"/>
      <c r="M23" s="22"/>
      <c r="N23" s="22"/>
      <c r="O23" s="22"/>
      <c r="P23" s="22"/>
      <c r="Q23" s="22"/>
      <c r="R23" s="22"/>
      <c r="S23" s="22"/>
      <c r="T23" s="22"/>
      <c r="U23" s="22"/>
      <c r="V23" s="22"/>
      <c r="W23" s="22"/>
      <c r="X23" s="22"/>
      <c r="Y23" s="22"/>
      <c r="Z23" s="22"/>
      <c r="AA23" s="22"/>
      <c r="AB23" s="22">
        <v>96.1</v>
      </c>
      <c r="AC23" s="22">
        <v>96.5</v>
      </c>
      <c r="AD23" s="22">
        <v>97.5</v>
      </c>
      <c r="AE23" s="22">
        <v>97.8</v>
      </c>
      <c r="AF23" s="22">
        <v>99.1</v>
      </c>
      <c r="AG23" s="22">
        <v>99.5</v>
      </c>
      <c r="AH23" s="22">
        <v>99.5</v>
      </c>
      <c r="AI23" s="22">
        <v>99.5</v>
      </c>
      <c r="AJ23" s="22">
        <v>99.9</v>
      </c>
      <c r="AK23" s="22">
        <v>98.1</v>
      </c>
      <c r="AL23" s="23">
        <v>100</v>
      </c>
      <c r="AM23" s="23">
        <v>100.1</v>
      </c>
      <c r="AN23" s="23">
        <v>99.9</v>
      </c>
      <c r="AO23" s="23">
        <v>100.8</v>
      </c>
      <c r="AP23" s="23">
        <v>102.7</v>
      </c>
      <c r="AQ23" s="22">
        <v>101.7</v>
      </c>
      <c r="AR23" s="22">
        <v>102.9</v>
      </c>
      <c r="AS23" s="22">
        <v>103.5</v>
      </c>
      <c r="AT23" s="22">
        <v>103.1</v>
      </c>
      <c r="AU23" s="22">
        <v>104</v>
      </c>
      <c r="AV23" s="22">
        <v>104.2</v>
      </c>
      <c r="AW23" s="22">
        <v>105.5</v>
      </c>
      <c r="AX23" s="22">
        <v>106.9</v>
      </c>
      <c r="AY23" s="22">
        <v>112.1</v>
      </c>
      <c r="AZ23" s="22">
        <v>116.1</v>
      </c>
      <c r="BA23" s="23">
        <v>117.1</v>
      </c>
      <c r="BB23" s="70"/>
      <c r="BC23" s="70"/>
      <c r="BD23" s="70"/>
      <c r="BE23" s="70"/>
      <c r="BF23" s="70"/>
      <c r="BG23" s="70"/>
      <c r="BH23" s="70"/>
      <c r="BI23" s="70"/>
      <c r="BJ23" s="70"/>
      <c r="BK23" s="70"/>
      <c r="BL23" s="70"/>
      <c r="BM23" s="70"/>
      <c r="BN23" s="70"/>
      <c r="BO23" s="70"/>
      <c r="BP23" s="70"/>
    </row>
    <row r="24" spans="1:68" ht="12.75" customHeight="1" x14ac:dyDescent="0.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row>
    <row r="25" spans="1:68" ht="12.75" customHeight="1" x14ac:dyDescent="0.25">
      <c r="B25" s="26" t="s">
        <v>64</v>
      </c>
      <c r="C25" s="2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row>
    <row r="26" spans="1:68" ht="12.75" customHeight="1" x14ac:dyDescent="0.25">
      <c r="A26" s="47" t="str">
        <f>B$25&amp;B26</f>
        <v>Région lémaniqueConstruction: total</v>
      </c>
      <c r="B26" s="5" t="s">
        <v>48</v>
      </c>
      <c r="C26" s="21">
        <v>100</v>
      </c>
      <c r="D26" s="22">
        <v>74.099999999999994</v>
      </c>
      <c r="E26" s="22">
        <v>75.099999999999994</v>
      </c>
      <c r="F26" s="22">
        <v>77.5</v>
      </c>
      <c r="G26" s="22">
        <v>78.900000000000006</v>
      </c>
      <c r="H26" s="22">
        <v>80.8</v>
      </c>
      <c r="I26" s="22">
        <v>83.7</v>
      </c>
      <c r="J26" s="22">
        <v>83.8</v>
      </c>
      <c r="K26" s="22">
        <v>84.9</v>
      </c>
      <c r="L26" s="22">
        <v>83.6</v>
      </c>
      <c r="M26" s="22">
        <v>83.9</v>
      </c>
      <c r="N26" s="22">
        <v>83.8</v>
      </c>
      <c r="O26" s="22">
        <v>85</v>
      </c>
      <c r="P26" s="22">
        <v>87.1</v>
      </c>
      <c r="Q26" s="22">
        <v>88.1</v>
      </c>
      <c r="R26" s="22">
        <v>89.3</v>
      </c>
      <c r="S26" s="22">
        <v>90.9</v>
      </c>
      <c r="T26" s="22">
        <v>93</v>
      </c>
      <c r="U26" s="22">
        <v>94.6</v>
      </c>
      <c r="V26" s="22">
        <v>96.4</v>
      </c>
      <c r="W26" s="22">
        <v>98</v>
      </c>
      <c r="X26" s="22">
        <v>99.3</v>
      </c>
      <c r="Y26" s="22">
        <v>97.4</v>
      </c>
      <c r="Z26" s="22">
        <v>97.2</v>
      </c>
      <c r="AA26" s="22">
        <v>97.4</v>
      </c>
      <c r="AB26" s="22">
        <v>97.4</v>
      </c>
      <c r="AC26" s="22">
        <v>99.2</v>
      </c>
      <c r="AD26" s="22">
        <v>99.6</v>
      </c>
      <c r="AE26" s="22">
        <v>99.3</v>
      </c>
      <c r="AF26" s="22">
        <v>99.3</v>
      </c>
      <c r="AG26" s="22">
        <v>99.6</v>
      </c>
      <c r="AH26" s="22">
        <v>100.3</v>
      </c>
      <c r="AI26" s="22">
        <v>99.7</v>
      </c>
      <c r="AJ26" s="22">
        <v>99.5</v>
      </c>
      <c r="AK26" s="22">
        <v>98.8</v>
      </c>
      <c r="AL26" s="22">
        <v>100</v>
      </c>
      <c r="AM26" s="23">
        <v>98.8</v>
      </c>
      <c r="AN26" s="23">
        <v>98.1</v>
      </c>
      <c r="AO26" s="23">
        <v>98.2</v>
      </c>
      <c r="AP26" s="23">
        <v>98.4</v>
      </c>
      <c r="AQ26" s="22">
        <v>98.5</v>
      </c>
      <c r="AR26" s="22">
        <v>98.5</v>
      </c>
      <c r="AS26" s="22">
        <v>98.8</v>
      </c>
      <c r="AT26" s="22">
        <v>99.3</v>
      </c>
      <c r="AU26" s="22">
        <v>99.3</v>
      </c>
      <c r="AV26" s="22">
        <v>99</v>
      </c>
      <c r="AW26" s="22">
        <v>100.1</v>
      </c>
      <c r="AX26" s="22">
        <v>102.6</v>
      </c>
      <c r="AY26" s="22">
        <v>107.4</v>
      </c>
      <c r="AZ26" s="22">
        <v>110.1</v>
      </c>
      <c r="BA26" s="23">
        <v>112.2</v>
      </c>
      <c r="BB26" s="69"/>
      <c r="BC26" s="69"/>
      <c r="BD26" s="69"/>
      <c r="BE26" s="69"/>
      <c r="BF26" s="69"/>
      <c r="BG26" s="69"/>
      <c r="BH26" s="69"/>
      <c r="BI26" s="69"/>
      <c r="BJ26" s="69"/>
      <c r="BK26" s="69"/>
      <c r="BL26" s="69"/>
      <c r="BM26" s="69"/>
      <c r="BN26" s="69"/>
      <c r="BO26" s="69"/>
      <c r="BP26" s="69"/>
    </row>
    <row r="27" spans="1:68" ht="12.75" customHeight="1" x14ac:dyDescent="0.25">
      <c r="A27" s="47" t="str">
        <f t="shared" ref="A27:A41" si="3">B$25&amp;B27</f>
        <v>Région lémaniqueBâtiment</v>
      </c>
      <c r="B27" s="5" t="s">
        <v>49</v>
      </c>
      <c r="C27" s="21">
        <v>79.48</v>
      </c>
      <c r="D27" s="22">
        <v>74.3</v>
      </c>
      <c r="E27" s="22">
        <v>75.2</v>
      </c>
      <c r="F27" s="22">
        <v>77.3</v>
      </c>
      <c r="G27" s="22">
        <v>79.2</v>
      </c>
      <c r="H27" s="22">
        <v>80.900000000000006</v>
      </c>
      <c r="I27" s="22">
        <v>82.9</v>
      </c>
      <c r="J27" s="22">
        <v>82.8</v>
      </c>
      <c r="K27" s="22">
        <v>84.1</v>
      </c>
      <c r="L27" s="22">
        <v>83.6</v>
      </c>
      <c r="M27" s="22">
        <v>83.6</v>
      </c>
      <c r="N27" s="22">
        <v>83.2</v>
      </c>
      <c r="O27" s="22">
        <v>84</v>
      </c>
      <c r="P27" s="22">
        <v>85.5</v>
      </c>
      <c r="Q27" s="22">
        <v>87</v>
      </c>
      <c r="R27" s="22">
        <v>88.2</v>
      </c>
      <c r="S27" s="22">
        <v>90.1</v>
      </c>
      <c r="T27" s="22">
        <v>92</v>
      </c>
      <c r="U27" s="22">
        <v>93.6</v>
      </c>
      <c r="V27" s="22">
        <v>95.6</v>
      </c>
      <c r="W27" s="22">
        <v>97.3</v>
      </c>
      <c r="X27" s="22">
        <v>98.7</v>
      </c>
      <c r="Y27" s="22">
        <v>97.2</v>
      </c>
      <c r="Z27" s="22">
        <v>97.2</v>
      </c>
      <c r="AA27" s="22">
        <v>97.1</v>
      </c>
      <c r="AB27" s="22">
        <v>97.6</v>
      </c>
      <c r="AC27" s="22">
        <v>99.3</v>
      </c>
      <c r="AD27" s="22">
        <v>99.9</v>
      </c>
      <c r="AE27" s="22">
        <v>99.2</v>
      </c>
      <c r="AF27" s="22">
        <v>99.4</v>
      </c>
      <c r="AG27" s="22">
        <v>99.7</v>
      </c>
      <c r="AH27" s="22">
        <v>100.3</v>
      </c>
      <c r="AI27" s="22">
        <v>100.1</v>
      </c>
      <c r="AJ27" s="22">
        <v>99.7</v>
      </c>
      <c r="AK27" s="22">
        <v>99</v>
      </c>
      <c r="AL27" s="22">
        <v>100</v>
      </c>
      <c r="AM27" s="23">
        <v>98.8</v>
      </c>
      <c r="AN27" s="23">
        <v>98.2</v>
      </c>
      <c r="AO27" s="23">
        <v>98.3</v>
      </c>
      <c r="AP27" s="23">
        <v>98.4</v>
      </c>
      <c r="AQ27" s="22">
        <v>98.7</v>
      </c>
      <c r="AR27" s="22">
        <v>98.8</v>
      </c>
      <c r="AS27" s="22">
        <v>98.9</v>
      </c>
      <c r="AT27" s="22">
        <v>99.3</v>
      </c>
      <c r="AU27" s="22">
        <v>99.3</v>
      </c>
      <c r="AV27" s="22">
        <v>99.1</v>
      </c>
      <c r="AW27" s="22">
        <v>100.1</v>
      </c>
      <c r="AX27" s="22">
        <v>102.7</v>
      </c>
      <c r="AY27" s="22">
        <v>107.5</v>
      </c>
      <c r="AZ27" s="22">
        <v>110.4</v>
      </c>
      <c r="BA27" s="23">
        <v>112.4</v>
      </c>
      <c r="BB27" s="70"/>
      <c r="BC27" s="70"/>
      <c r="BD27" s="70"/>
      <c r="BE27" s="70"/>
      <c r="BF27" s="70"/>
      <c r="BG27" s="70"/>
      <c r="BH27" s="70"/>
      <c r="BI27" s="70"/>
      <c r="BJ27" s="70"/>
      <c r="BK27" s="70"/>
      <c r="BL27" s="70"/>
      <c r="BM27" s="70"/>
      <c r="BN27" s="70"/>
      <c r="BO27" s="70"/>
      <c r="BP27" s="70"/>
    </row>
    <row r="28" spans="1:68" ht="12.75" customHeight="1" x14ac:dyDescent="0.25">
      <c r="A28" s="47" t="str">
        <f t="shared" si="3"/>
        <v>Région lémaniqueNouvelle construction</v>
      </c>
      <c r="B28" s="5" t="s">
        <v>50</v>
      </c>
      <c r="C28" s="21">
        <v>46.83</v>
      </c>
      <c r="D28" s="22">
        <v>74.8</v>
      </c>
      <c r="E28" s="22">
        <v>75.8</v>
      </c>
      <c r="F28" s="22">
        <v>78.099999999999994</v>
      </c>
      <c r="G28" s="22">
        <v>79.900000000000006</v>
      </c>
      <c r="H28" s="22">
        <v>81.8</v>
      </c>
      <c r="I28" s="22">
        <v>84.2</v>
      </c>
      <c r="J28" s="22">
        <v>83.9</v>
      </c>
      <c r="K28" s="22">
        <v>85.2</v>
      </c>
      <c r="L28" s="22">
        <v>84.5</v>
      </c>
      <c r="M28" s="22">
        <v>84.2</v>
      </c>
      <c r="N28" s="22">
        <v>83.7</v>
      </c>
      <c r="O28" s="22">
        <v>84.6</v>
      </c>
      <c r="P28" s="22">
        <v>86.4</v>
      </c>
      <c r="Q28" s="22">
        <v>87.6</v>
      </c>
      <c r="R28" s="22">
        <v>88.8</v>
      </c>
      <c r="S28" s="22">
        <v>90.7</v>
      </c>
      <c r="T28" s="22">
        <v>92.8</v>
      </c>
      <c r="U28" s="22">
        <v>94.2</v>
      </c>
      <c r="V28" s="22">
        <v>96.1</v>
      </c>
      <c r="W28" s="22">
        <v>97.5</v>
      </c>
      <c r="X28" s="22">
        <v>99.1</v>
      </c>
      <c r="Y28" s="22">
        <v>97.2</v>
      </c>
      <c r="Z28" s="22">
        <v>97</v>
      </c>
      <c r="AA28" s="22">
        <v>96.9</v>
      </c>
      <c r="AB28" s="22">
        <v>97.6</v>
      </c>
      <c r="AC28" s="22">
        <v>99.5</v>
      </c>
      <c r="AD28" s="22">
        <v>100.1</v>
      </c>
      <c r="AE28" s="22">
        <v>99.3</v>
      </c>
      <c r="AF28" s="22">
        <v>99.5</v>
      </c>
      <c r="AG28" s="22">
        <v>99.7</v>
      </c>
      <c r="AH28" s="22">
        <v>100.2</v>
      </c>
      <c r="AI28" s="22">
        <v>100.3</v>
      </c>
      <c r="AJ28" s="22">
        <v>99.7</v>
      </c>
      <c r="AK28" s="22">
        <v>99</v>
      </c>
      <c r="AL28" s="23">
        <v>100</v>
      </c>
      <c r="AM28" s="23">
        <v>99</v>
      </c>
      <c r="AN28" s="23">
        <v>98.4</v>
      </c>
      <c r="AO28" s="23">
        <v>98.5</v>
      </c>
      <c r="AP28" s="23">
        <v>98.6</v>
      </c>
      <c r="AQ28" s="22">
        <v>98.8</v>
      </c>
      <c r="AR28" s="22">
        <v>98.9</v>
      </c>
      <c r="AS28" s="22">
        <v>98.9</v>
      </c>
      <c r="AT28" s="22">
        <v>99.5</v>
      </c>
      <c r="AU28" s="22">
        <v>99.5</v>
      </c>
      <c r="AV28" s="22">
        <v>99.2</v>
      </c>
      <c r="AW28" s="22">
        <v>100.6</v>
      </c>
      <c r="AX28" s="22">
        <v>103.2</v>
      </c>
      <c r="AY28" s="22">
        <v>108</v>
      </c>
      <c r="AZ28" s="22">
        <v>111.3</v>
      </c>
      <c r="BA28" s="23">
        <v>113.1</v>
      </c>
      <c r="BB28" s="70"/>
      <c r="BC28" s="70"/>
      <c r="BD28" s="70"/>
      <c r="BE28" s="70"/>
      <c r="BF28" s="70"/>
      <c r="BG28" s="70"/>
      <c r="BH28" s="70"/>
      <c r="BI28" s="70"/>
      <c r="BJ28" s="70"/>
      <c r="BK28" s="70"/>
      <c r="BL28" s="70"/>
      <c r="BM28" s="70"/>
      <c r="BN28" s="70"/>
      <c r="BO28" s="70"/>
      <c r="BP28" s="70"/>
    </row>
    <row r="29" spans="1:68" ht="12.75" customHeight="1" x14ac:dyDescent="0.25">
      <c r="A29" s="47" t="str">
        <f t="shared" si="3"/>
        <v>Région lémaniqueConstruction d’immeubles d‘habitation</v>
      </c>
      <c r="B29" s="5" t="s">
        <v>51</v>
      </c>
      <c r="C29" s="21">
        <v>8.2899999999999991</v>
      </c>
      <c r="D29" s="22">
        <v>75.400000000000006</v>
      </c>
      <c r="E29" s="22">
        <v>76.400000000000006</v>
      </c>
      <c r="F29" s="22">
        <v>78.400000000000006</v>
      </c>
      <c r="G29" s="22">
        <v>80.400000000000006</v>
      </c>
      <c r="H29" s="22">
        <v>82.3</v>
      </c>
      <c r="I29" s="22">
        <v>84.8</v>
      </c>
      <c r="J29" s="22">
        <v>84.2</v>
      </c>
      <c r="K29" s="22">
        <v>85.2</v>
      </c>
      <c r="L29" s="22">
        <v>84.5</v>
      </c>
      <c r="M29" s="22">
        <v>84.2</v>
      </c>
      <c r="N29" s="22">
        <v>83.6</v>
      </c>
      <c r="O29" s="22">
        <v>84.7</v>
      </c>
      <c r="P29" s="22">
        <v>86.6</v>
      </c>
      <c r="Q29" s="22">
        <v>87.8</v>
      </c>
      <c r="R29" s="22">
        <v>89.1</v>
      </c>
      <c r="S29" s="22">
        <v>91</v>
      </c>
      <c r="T29" s="22">
        <v>93.1</v>
      </c>
      <c r="U29" s="22">
        <v>94.3</v>
      </c>
      <c r="V29" s="22">
        <v>96</v>
      </c>
      <c r="W29" s="22">
        <v>97.3</v>
      </c>
      <c r="X29" s="22">
        <v>99.1</v>
      </c>
      <c r="Y29" s="22">
        <v>97.1</v>
      </c>
      <c r="Z29" s="22">
        <v>96.9</v>
      </c>
      <c r="AA29" s="22">
        <v>96.8</v>
      </c>
      <c r="AB29" s="22">
        <v>97.4</v>
      </c>
      <c r="AC29" s="22">
        <v>99.2</v>
      </c>
      <c r="AD29" s="22">
        <v>99.8</v>
      </c>
      <c r="AE29" s="22">
        <v>99</v>
      </c>
      <c r="AF29" s="22">
        <v>99.4</v>
      </c>
      <c r="AG29" s="22">
        <v>99.4</v>
      </c>
      <c r="AH29" s="22">
        <v>99.8</v>
      </c>
      <c r="AI29" s="22">
        <v>100.1</v>
      </c>
      <c r="AJ29" s="22">
        <v>99.4</v>
      </c>
      <c r="AK29" s="22">
        <v>98.8</v>
      </c>
      <c r="AL29" s="22">
        <v>100</v>
      </c>
      <c r="AM29" s="23">
        <v>99.1</v>
      </c>
      <c r="AN29" s="23">
        <v>98.5</v>
      </c>
      <c r="AO29" s="23">
        <v>98.8</v>
      </c>
      <c r="AP29" s="23">
        <v>99.1</v>
      </c>
      <c r="AQ29" s="22">
        <v>99.5</v>
      </c>
      <c r="AR29" s="22">
        <v>99.5</v>
      </c>
      <c r="AS29" s="22">
        <v>99.6</v>
      </c>
      <c r="AT29" s="22">
        <v>100</v>
      </c>
      <c r="AU29" s="22">
        <v>100.2</v>
      </c>
      <c r="AV29" s="22">
        <v>99.6</v>
      </c>
      <c r="AW29" s="22">
        <v>101</v>
      </c>
      <c r="AX29" s="22">
        <v>103.7</v>
      </c>
      <c r="AY29" s="22">
        <v>108.1</v>
      </c>
      <c r="AZ29" s="22">
        <v>111.7</v>
      </c>
      <c r="BA29" s="23">
        <v>113.6</v>
      </c>
      <c r="BB29" s="70"/>
      <c r="BC29" s="70"/>
      <c r="BD29" s="70"/>
      <c r="BE29" s="70"/>
      <c r="BF29" s="70"/>
      <c r="BG29" s="70"/>
      <c r="BH29" s="70"/>
      <c r="BI29" s="70"/>
      <c r="BJ29" s="70"/>
      <c r="BK29" s="70"/>
      <c r="BL29" s="70"/>
      <c r="BM29" s="70"/>
      <c r="BN29" s="70"/>
      <c r="BO29" s="70"/>
      <c r="BP29" s="70"/>
    </row>
    <row r="30" spans="1:68" ht="12.75" customHeight="1" x14ac:dyDescent="0.25">
      <c r="A30" s="47" t="str">
        <f t="shared" si="3"/>
        <v>Région lémaniqueConstruction d’imm. d‘habitation en bois</v>
      </c>
      <c r="B30" s="5" t="s">
        <v>52</v>
      </c>
      <c r="C30" s="21">
        <v>23.88</v>
      </c>
      <c r="D30" s="23" t="s">
        <v>16</v>
      </c>
      <c r="E30" s="23" t="s">
        <v>16</v>
      </c>
      <c r="F30" s="23" t="s">
        <v>16</v>
      </c>
      <c r="G30" s="23" t="s">
        <v>16</v>
      </c>
      <c r="H30" s="23" t="s">
        <v>16</v>
      </c>
      <c r="I30" s="23" t="s">
        <v>16</v>
      </c>
      <c r="J30" s="23" t="s">
        <v>16</v>
      </c>
      <c r="K30" s="23" t="s">
        <v>16</v>
      </c>
      <c r="L30" s="23" t="s">
        <v>16</v>
      </c>
      <c r="M30" s="22">
        <v>82.8</v>
      </c>
      <c r="N30" s="22">
        <v>82.8</v>
      </c>
      <c r="O30" s="22">
        <v>83.9</v>
      </c>
      <c r="P30" s="22">
        <v>85.6</v>
      </c>
      <c r="Q30" s="22">
        <v>86.7</v>
      </c>
      <c r="R30" s="22">
        <v>88.5</v>
      </c>
      <c r="S30" s="22">
        <v>90.4</v>
      </c>
      <c r="T30" s="22">
        <v>91.8</v>
      </c>
      <c r="U30" s="22">
        <v>93.4</v>
      </c>
      <c r="V30" s="22">
        <v>95.3</v>
      </c>
      <c r="W30" s="22">
        <v>97.4</v>
      </c>
      <c r="X30" s="22">
        <v>98.7</v>
      </c>
      <c r="Y30" s="22">
        <v>96.5</v>
      </c>
      <c r="Z30" s="22">
        <v>96.6</v>
      </c>
      <c r="AA30" s="22">
        <v>96.6</v>
      </c>
      <c r="AB30" s="22">
        <v>96.8</v>
      </c>
      <c r="AC30" s="22">
        <v>99</v>
      </c>
      <c r="AD30" s="22">
        <v>100.4</v>
      </c>
      <c r="AE30" s="22">
        <v>99.4</v>
      </c>
      <c r="AF30" s="22">
        <v>99.3</v>
      </c>
      <c r="AG30" s="22">
        <v>100</v>
      </c>
      <c r="AH30" s="22">
        <v>100.3</v>
      </c>
      <c r="AI30" s="22">
        <v>100.5</v>
      </c>
      <c r="AJ30" s="22">
        <v>99.9</v>
      </c>
      <c r="AK30" s="22">
        <v>99.3</v>
      </c>
      <c r="AL30" s="22">
        <v>100</v>
      </c>
      <c r="AM30" s="23">
        <v>98.7</v>
      </c>
      <c r="AN30" s="23">
        <v>98.1</v>
      </c>
      <c r="AO30" s="23">
        <v>98.2</v>
      </c>
      <c r="AP30" s="23">
        <v>98.4</v>
      </c>
      <c r="AQ30" s="22">
        <v>98.3</v>
      </c>
      <c r="AR30" s="22">
        <v>97.9</v>
      </c>
      <c r="AS30" s="22">
        <v>98.6</v>
      </c>
      <c r="AT30" s="22">
        <v>98</v>
      </c>
      <c r="AU30" s="22">
        <v>97.8</v>
      </c>
      <c r="AV30" s="22">
        <v>98</v>
      </c>
      <c r="AW30" s="22">
        <v>99.8</v>
      </c>
      <c r="AX30" s="22">
        <v>102.5</v>
      </c>
      <c r="AY30" s="22">
        <v>107</v>
      </c>
      <c r="AZ30" s="22">
        <v>110</v>
      </c>
      <c r="BA30" s="23">
        <v>112.4</v>
      </c>
      <c r="BB30" s="70"/>
      <c r="BC30" s="70"/>
      <c r="BD30" s="70"/>
      <c r="BE30" s="70"/>
      <c r="BF30" s="70"/>
      <c r="BG30" s="70"/>
      <c r="BH30" s="70"/>
      <c r="BI30" s="70"/>
      <c r="BJ30" s="70"/>
      <c r="BK30" s="70"/>
      <c r="BL30" s="70"/>
      <c r="BM30" s="70"/>
      <c r="BN30" s="70"/>
      <c r="BO30" s="70"/>
      <c r="BP30" s="70"/>
    </row>
    <row r="31" spans="1:68" ht="12.75" customHeight="1" x14ac:dyDescent="0.25">
      <c r="A31" s="47" t="str">
        <f t="shared" si="3"/>
        <v>Région lémaniqueConstruction d'habitations individuelles</v>
      </c>
      <c r="B31" s="5" t="s">
        <v>53</v>
      </c>
      <c r="C31" s="21">
        <v>7.41</v>
      </c>
      <c r="D31" s="23"/>
      <c r="E31" s="23"/>
      <c r="F31" s="23"/>
      <c r="G31" s="23"/>
      <c r="H31" s="23"/>
      <c r="I31" s="23"/>
      <c r="J31" s="23"/>
      <c r="K31" s="23"/>
      <c r="L31" s="23"/>
      <c r="M31" s="22"/>
      <c r="N31" s="22"/>
      <c r="O31" s="22"/>
      <c r="P31" s="22"/>
      <c r="Q31" s="22"/>
      <c r="R31" s="22"/>
      <c r="S31" s="22"/>
      <c r="T31" s="22"/>
      <c r="U31" s="22"/>
      <c r="V31" s="22"/>
      <c r="W31" s="22"/>
      <c r="X31" s="22"/>
      <c r="Y31" s="22"/>
      <c r="Z31" s="22"/>
      <c r="AA31" s="22"/>
      <c r="AB31" s="22">
        <v>96.5</v>
      </c>
      <c r="AC31" s="22">
        <v>98.3</v>
      </c>
      <c r="AD31" s="22">
        <v>98.8</v>
      </c>
      <c r="AE31" s="22">
        <v>97.9</v>
      </c>
      <c r="AF31" s="22">
        <v>97.9</v>
      </c>
      <c r="AG31" s="22">
        <v>98</v>
      </c>
      <c r="AH31" s="22">
        <v>98.9</v>
      </c>
      <c r="AI31" s="22">
        <v>100</v>
      </c>
      <c r="AJ31" s="22">
        <v>99.1</v>
      </c>
      <c r="AK31" s="22">
        <v>98.6</v>
      </c>
      <c r="AL31" s="23">
        <v>100</v>
      </c>
      <c r="AM31" s="23">
        <v>98.7</v>
      </c>
      <c r="AN31" s="23">
        <v>98.3</v>
      </c>
      <c r="AO31" s="23">
        <v>97.9</v>
      </c>
      <c r="AP31" s="23">
        <v>98.3</v>
      </c>
      <c r="AQ31" s="22">
        <v>98.6</v>
      </c>
      <c r="AR31" s="22">
        <v>98.1</v>
      </c>
      <c r="AS31" s="22">
        <v>98.4</v>
      </c>
      <c r="AT31" s="22">
        <v>98.2</v>
      </c>
      <c r="AU31" s="22">
        <v>98</v>
      </c>
      <c r="AV31" s="22">
        <v>97.8</v>
      </c>
      <c r="AW31" s="22">
        <v>98.1</v>
      </c>
      <c r="AX31" s="22">
        <v>100.4</v>
      </c>
      <c r="AY31" s="22">
        <v>104.8</v>
      </c>
      <c r="AZ31" s="22">
        <v>107.5</v>
      </c>
      <c r="BA31" s="23">
        <v>109.4</v>
      </c>
      <c r="BB31" s="70"/>
      <c r="BC31" s="70"/>
      <c r="BD31" s="70"/>
      <c r="BE31" s="70"/>
      <c r="BF31" s="70"/>
      <c r="BG31" s="70"/>
      <c r="BH31" s="70"/>
      <c r="BI31" s="70"/>
      <c r="BJ31" s="70"/>
      <c r="BK31" s="70"/>
      <c r="BL31" s="70"/>
      <c r="BM31" s="70"/>
      <c r="BN31" s="70"/>
      <c r="BO31" s="70"/>
      <c r="BP31" s="70"/>
    </row>
    <row r="32" spans="1:68" ht="12.75" customHeight="1" x14ac:dyDescent="0.25">
      <c r="A32" s="47" t="str">
        <f t="shared" si="3"/>
        <v>Région lémaniqueConstruction d'immeubles administratifs</v>
      </c>
      <c r="B32" s="24" t="s">
        <v>54</v>
      </c>
      <c r="C32" s="21">
        <v>3.53</v>
      </c>
      <c r="D32" s="22">
        <v>74.2</v>
      </c>
      <c r="E32" s="22">
        <v>75.2</v>
      </c>
      <c r="F32" s="22">
        <v>78.8</v>
      </c>
      <c r="G32" s="22">
        <v>79.7</v>
      </c>
      <c r="H32" s="22">
        <v>81.5</v>
      </c>
      <c r="I32" s="22">
        <v>83.7</v>
      </c>
      <c r="J32" s="22">
        <v>84.3</v>
      </c>
      <c r="K32" s="22">
        <v>86.7</v>
      </c>
      <c r="L32" s="22">
        <v>86.1</v>
      </c>
      <c r="M32" s="22">
        <v>85.9</v>
      </c>
      <c r="N32" s="22">
        <v>85.3</v>
      </c>
      <c r="O32" s="22">
        <v>86.1</v>
      </c>
      <c r="P32" s="22">
        <v>87.4</v>
      </c>
      <c r="Q32" s="22">
        <v>88.7</v>
      </c>
      <c r="R32" s="22">
        <v>89.5</v>
      </c>
      <c r="S32" s="22">
        <v>91.4</v>
      </c>
      <c r="T32" s="22">
        <v>93.5</v>
      </c>
      <c r="U32" s="22">
        <v>95.5</v>
      </c>
      <c r="V32" s="22">
        <v>98.3</v>
      </c>
      <c r="W32" s="22">
        <v>100</v>
      </c>
      <c r="X32" s="22">
        <v>100.9</v>
      </c>
      <c r="Y32" s="22">
        <v>99.7</v>
      </c>
      <c r="Z32" s="22">
        <v>99.3</v>
      </c>
      <c r="AA32" s="22">
        <v>99.2</v>
      </c>
      <c r="AB32" s="22">
        <v>100.2</v>
      </c>
      <c r="AC32" s="22">
        <v>102.4</v>
      </c>
      <c r="AD32" s="22">
        <v>102.8</v>
      </c>
      <c r="AE32" s="22">
        <v>101.7</v>
      </c>
      <c r="AF32" s="22">
        <v>101.8</v>
      </c>
      <c r="AG32" s="22">
        <v>102.1</v>
      </c>
      <c r="AH32" s="22">
        <v>102.3</v>
      </c>
      <c r="AI32" s="22">
        <v>101</v>
      </c>
      <c r="AJ32" s="22">
        <v>101</v>
      </c>
      <c r="AK32" s="22">
        <v>99.5</v>
      </c>
      <c r="AL32" s="22">
        <v>100</v>
      </c>
      <c r="AM32" s="23">
        <v>99.5</v>
      </c>
      <c r="AN32" s="23">
        <v>98.4</v>
      </c>
      <c r="AO32" s="23">
        <v>98.5</v>
      </c>
      <c r="AP32" s="23">
        <v>97.5</v>
      </c>
      <c r="AQ32" s="22">
        <v>97.1</v>
      </c>
      <c r="AR32" s="22">
        <v>97.9</v>
      </c>
      <c r="AS32" s="22">
        <v>97.5</v>
      </c>
      <c r="AT32" s="22">
        <v>99.4</v>
      </c>
      <c r="AU32" s="22">
        <v>99.3</v>
      </c>
      <c r="AV32" s="22">
        <v>99.1</v>
      </c>
      <c r="AW32" s="22">
        <v>101.2</v>
      </c>
      <c r="AX32" s="22">
        <v>104.3</v>
      </c>
      <c r="AY32" s="22">
        <v>110.1</v>
      </c>
      <c r="AZ32" s="22">
        <v>113.4</v>
      </c>
      <c r="BA32" s="23">
        <v>114.9</v>
      </c>
      <c r="BB32" s="70"/>
      <c r="BC32" s="70"/>
      <c r="BD32" s="70"/>
      <c r="BE32" s="70"/>
      <c r="BF32" s="70"/>
      <c r="BG32" s="70"/>
      <c r="BH32" s="70"/>
      <c r="BI32" s="70"/>
      <c r="BJ32" s="70"/>
      <c r="BK32" s="70"/>
      <c r="BL32" s="70"/>
      <c r="BM32" s="70"/>
      <c r="BN32" s="70"/>
      <c r="BO32" s="70"/>
      <c r="BP32" s="70"/>
    </row>
    <row r="33" spans="1:68" ht="12.75" customHeight="1" x14ac:dyDescent="0.25">
      <c r="A33" s="47" t="str">
        <f t="shared" si="3"/>
        <v>Région lémaniqueConstruction de halles métalliques</v>
      </c>
      <c r="B33" s="5" t="s">
        <v>55</v>
      </c>
      <c r="C33" s="21">
        <v>3.72</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v>97.4</v>
      </c>
      <c r="AC33" s="22">
        <v>99.2</v>
      </c>
      <c r="AD33" s="22">
        <v>99.6</v>
      </c>
      <c r="AE33" s="22">
        <v>99.9</v>
      </c>
      <c r="AF33" s="22">
        <v>99.9</v>
      </c>
      <c r="AG33" s="22">
        <v>100.6</v>
      </c>
      <c r="AH33" s="22">
        <v>101.4</v>
      </c>
      <c r="AI33" s="22">
        <v>100.8</v>
      </c>
      <c r="AJ33" s="22">
        <v>100.1</v>
      </c>
      <c r="AK33" s="22">
        <v>99.2</v>
      </c>
      <c r="AL33" s="23">
        <v>100</v>
      </c>
      <c r="AM33" s="23">
        <v>98.6</v>
      </c>
      <c r="AN33" s="23">
        <v>98.2</v>
      </c>
      <c r="AO33" s="23">
        <v>98.3</v>
      </c>
      <c r="AP33" s="23">
        <v>98.7</v>
      </c>
      <c r="AQ33" s="22">
        <v>99</v>
      </c>
      <c r="AR33" s="22">
        <v>98.9</v>
      </c>
      <c r="AS33" s="22">
        <v>99.2</v>
      </c>
      <c r="AT33" s="22">
        <v>100.1</v>
      </c>
      <c r="AU33" s="22">
        <v>99.6</v>
      </c>
      <c r="AV33" s="22">
        <v>99.7</v>
      </c>
      <c r="AW33" s="22">
        <v>101.8</v>
      </c>
      <c r="AX33" s="22">
        <v>104.8</v>
      </c>
      <c r="AY33" s="22">
        <v>110.6</v>
      </c>
      <c r="AZ33" s="22">
        <v>113.1</v>
      </c>
      <c r="BA33" s="23">
        <v>114.1</v>
      </c>
      <c r="BB33" s="70"/>
      <c r="BC33" s="70"/>
      <c r="BD33" s="70"/>
      <c r="BE33" s="70"/>
      <c r="BF33" s="70"/>
      <c r="BG33" s="70"/>
      <c r="BH33" s="70"/>
      <c r="BI33" s="70"/>
      <c r="BJ33" s="70"/>
      <c r="BK33" s="70"/>
      <c r="BL33" s="70"/>
      <c r="BM33" s="70"/>
      <c r="BN33" s="70"/>
      <c r="BO33" s="70"/>
      <c r="BP33" s="70"/>
    </row>
    <row r="34" spans="1:68" ht="12.75" customHeight="1" x14ac:dyDescent="0.25">
      <c r="A34" s="47" t="str">
        <f t="shared" si="3"/>
        <v>Région lémaniqueRénovation, transformation</v>
      </c>
      <c r="B34" s="5" t="s">
        <v>56</v>
      </c>
      <c r="C34" s="21">
        <v>32.65</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v>97.6</v>
      </c>
      <c r="AC34" s="22">
        <v>99.1</v>
      </c>
      <c r="AD34" s="22">
        <v>99.7</v>
      </c>
      <c r="AE34" s="22">
        <v>99</v>
      </c>
      <c r="AF34" s="22">
        <v>99.3</v>
      </c>
      <c r="AG34" s="22">
        <v>99.7</v>
      </c>
      <c r="AH34" s="22">
        <v>100.5</v>
      </c>
      <c r="AI34" s="22">
        <v>99.9</v>
      </c>
      <c r="AJ34" s="22">
        <v>99.7</v>
      </c>
      <c r="AK34" s="22">
        <v>99.1</v>
      </c>
      <c r="AL34" s="23">
        <v>100</v>
      </c>
      <c r="AM34" s="23">
        <v>98.5</v>
      </c>
      <c r="AN34" s="23">
        <v>98</v>
      </c>
      <c r="AO34" s="23">
        <v>98</v>
      </c>
      <c r="AP34" s="23">
        <v>98</v>
      </c>
      <c r="AQ34" s="22">
        <v>98.2</v>
      </c>
      <c r="AR34" s="22">
        <v>98.2</v>
      </c>
      <c r="AS34" s="22">
        <v>98.3</v>
      </c>
      <c r="AT34" s="22">
        <v>98.2</v>
      </c>
      <c r="AU34" s="22">
        <v>98.3</v>
      </c>
      <c r="AV34" s="22">
        <v>98.1</v>
      </c>
      <c r="AW34" s="22">
        <v>98.6</v>
      </c>
      <c r="AX34" s="22">
        <v>101.1</v>
      </c>
      <c r="AY34" s="22">
        <v>105.8</v>
      </c>
      <c r="AZ34" s="22">
        <v>108.1</v>
      </c>
      <c r="BA34" s="23">
        <v>110.4</v>
      </c>
      <c r="BB34" s="70"/>
      <c r="BC34" s="70"/>
      <c r="BD34" s="70"/>
      <c r="BE34" s="70"/>
      <c r="BF34" s="70"/>
      <c r="BG34" s="70"/>
      <c r="BH34" s="70"/>
      <c r="BI34" s="70"/>
      <c r="BJ34" s="70"/>
      <c r="BK34" s="70"/>
      <c r="BL34" s="70"/>
      <c r="BM34" s="70"/>
      <c r="BN34" s="70"/>
      <c r="BO34" s="70"/>
      <c r="BP34" s="70"/>
    </row>
    <row r="35" spans="1:68" ht="12.75" customHeight="1" x14ac:dyDescent="0.25">
      <c r="A35" s="47" t="str">
        <f t="shared" si="3"/>
        <v>Région lémaniqueRénovation d’immeubles d‘hab. Minergie</v>
      </c>
      <c r="B35" s="5" t="s">
        <v>65</v>
      </c>
      <c r="C35" s="21">
        <v>2.27</v>
      </c>
      <c r="D35" s="22">
        <v>73.400000000000006</v>
      </c>
      <c r="E35" s="22">
        <v>74</v>
      </c>
      <c r="F35" s="22">
        <v>75.8</v>
      </c>
      <c r="G35" s="22">
        <v>77.7</v>
      </c>
      <c r="H35" s="22">
        <v>79.3</v>
      </c>
      <c r="I35" s="22">
        <v>80.5</v>
      </c>
      <c r="J35" s="22">
        <v>80.900000000000006</v>
      </c>
      <c r="K35" s="22">
        <v>82</v>
      </c>
      <c r="L35" s="22">
        <v>81.8</v>
      </c>
      <c r="M35" s="22">
        <v>82.4</v>
      </c>
      <c r="N35" s="22">
        <v>82.2</v>
      </c>
      <c r="O35" s="22">
        <v>82.6</v>
      </c>
      <c r="P35" s="22">
        <v>83.8</v>
      </c>
      <c r="Q35" s="22">
        <v>85.8</v>
      </c>
      <c r="R35" s="22">
        <v>86.8</v>
      </c>
      <c r="S35" s="22">
        <v>88.9</v>
      </c>
      <c r="T35" s="22">
        <v>90.2</v>
      </c>
      <c r="U35" s="22">
        <v>92.4</v>
      </c>
      <c r="V35" s="22">
        <v>94.5</v>
      </c>
      <c r="W35" s="22">
        <v>96.8</v>
      </c>
      <c r="X35" s="22">
        <v>97.7</v>
      </c>
      <c r="Y35" s="22">
        <v>96.9</v>
      </c>
      <c r="Z35" s="22">
        <v>97.3</v>
      </c>
      <c r="AA35" s="22">
        <v>97.2</v>
      </c>
      <c r="AB35" s="22">
        <v>97.5</v>
      </c>
      <c r="AC35" s="22">
        <v>99.1</v>
      </c>
      <c r="AD35" s="22">
        <v>99.5</v>
      </c>
      <c r="AE35" s="22">
        <v>98.7</v>
      </c>
      <c r="AF35" s="22">
        <v>99</v>
      </c>
      <c r="AG35" s="22">
        <v>99.3</v>
      </c>
      <c r="AH35" s="22">
        <v>100</v>
      </c>
      <c r="AI35" s="22">
        <v>99.9</v>
      </c>
      <c r="AJ35" s="22">
        <v>99.5</v>
      </c>
      <c r="AK35" s="22">
        <v>99</v>
      </c>
      <c r="AL35" s="22">
        <v>100</v>
      </c>
      <c r="AM35" s="23">
        <v>98</v>
      </c>
      <c r="AN35" s="23">
        <v>98</v>
      </c>
      <c r="AO35" s="23">
        <v>99.4</v>
      </c>
      <c r="AP35" s="23">
        <v>100.7</v>
      </c>
      <c r="AQ35" s="22">
        <v>101.6</v>
      </c>
      <c r="AR35" s="22">
        <v>101.5</v>
      </c>
      <c r="AS35" s="22">
        <v>102.4</v>
      </c>
      <c r="AT35" s="22">
        <v>104.7</v>
      </c>
      <c r="AU35" s="22">
        <v>105.3</v>
      </c>
      <c r="AV35" s="22">
        <v>105.3</v>
      </c>
      <c r="AW35" s="22">
        <v>105.6</v>
      </c>
      <c r="AX35" s="22">
        <v>108.3</v>
      </c>
      <c r="AY35" s="22">
        <v>113.1</v>
      </c>
      <c r="AZ35" s="22">
        <v>115.3</v>
      </c>
      <c r="BA35" s="23">
        <v>117.9</v>
      </c>
      <c r="BB35" s="70"/>
      <c r="BC35" s="70"/>
      <c r="BD35" s="70"/>
      <c r="BE35" s="70"/>
      <c r="BF35" s="70"/>
      <c r="BG35" s="70"/>
      <c r="BH35" s="70"/>
      <c r="BI35" s="70"/>
      <c r="BJ35" s="70"/>
      <c r="BK35" s="70"/>
      <c r="BL35" s="70"/>
      <c r="BM35" s="70"/>
      <c r="BN35" s="70"/>
      <c r="BO35" s="70"/>
      <c r="BP35" s="70"/>
    </row>
    <row r="36" spans="1:68" ht="12.75" customHeight="1" x14ac:dyDescent="0.25">
      <c r="A36" s="47" t="str">
        <f t="shared" si="3"/>
        <v>Région lémaniqueRénovation d’immeubles d‘hab. non Minergie</v>
      </c>
      <c r="B36" s="5" t="s">
        <v>58</v>
      </c>
      <c r="C36" s="21">
        <v>12.09</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v>100</v>
      </c>
      <c r="AM36" s="23">
        <v>98.1</v>
      </c>
      <c r="AN36" s="23">
        <v>97.9</v>
      </c>
      <c r="AO36" s="23">
        <v>97.2</v>
      </c>
      <c r="AP36" s="23">
        <v>97.7</v>
      </c>
      <c r="AQ36" s="22">
        <v>98.3</v>
      </c>
      <c r="AR36" s="22">
        <v>98</v>
      </c>
      <c r="AS36" s="22">
        <v>97.8</v>
      </c>
      <c r="AT36" s="22">
        <v>96.5</v>
      </c>
      <c r="AU36" s="22">
        <v>96.1</v>
      </c>
      <c r="AV36" s="22">
        <v>95.5</v>
      </c>
      <c r="AW36" s="22" t="s">
        <v>16</v>
      </c>
      <c r="AX36" s="22" t="s">
        <v>16</v>
      </c>
      <c r="AY36" s="22" t="s">
        <v>16</v>
      </c>
      <c r="AZ36" s="22" t="s">
        <v>16</v>
      </c>
      <c r="BA36" s="23" t="s">
        <v>16</v>
      </c>
      <c r="BB36" s="70"/>
      <c r="BC36" s="70"/>
      <c r="BD36" s="70"/>
      <c r="BE36" s="70"/>
      <c r="BF36" s="70"/>
      <c r="BG36" s="70"/>
      <c r="BH36" s="70"/>
      <c r="BI36" s="70"/>
      <c r="BJ36" s="70"/>
      <c r="BK36" s="70"/>
      <c r="BL36" s="70"/>
      <c r="BM36" s="70"/>
      <c r="BN36" s="70"/>
      <c r="BO36" s="70"/>
      <c r="BP36" s="70"/>
    </row>
    <row r="37" spans="1:68" ht="12.75" customHeight="1" x14ac:dyDescent="0.25">
      <c r="A37" s="47" t="str">
        <f t="shared" si="3"/>
        <v>Région lémaniqueRénovation d'immeubles administratifs</v>
      </c>
      <c r="B37" s="5" t="s">
        <v>59</v>
      </c>
      <c r="C37" s="21">
        <v>18.29</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v>97.9</v>
      </c>
      <c r="AC37" s="22">
        <v>99.2</v>
      </c>
      <c r="AD37" s="22">
        <v>100</v>
      </c>
      <c r="AE37" s="22">
        <v>99.6</v>
      </c>
      <c r="AF37" s="22">
        <v>99.8</v>
      </c>
      <c r="AG37" s="22">
        <v>100.4</v>
      </c>
      <c r="AH37" s="22">
        <v>101.3</v>
      </c>
      <c r="AI37" s="22">
        <v>99.9</v>
      </c>
      <c r="AJ37" s="22">
        <v>99.9</v>
      </c>
      <c r="AK37" s="22">
        <v>99.1</v>
      </c>
      <c r="AL37" s="23">
        <v>100</v>
      </c>
      <c r="AM37" s="23">
        <v>99.1</v>
      </c>
      <c r="AN37" s="23">
        <v>98.1</v>
      </c>
      <c r="AO37" s="23">
        <v>98.8</v>
      </c>
      <c r="AP37" s="23">
        <v>98.1</v>
      </c>
      <c r="AQ37" s="22">
        <v>97.5</v>
      </c>
      <c r="AR37" s="22">
        <v>97.9</v>
      </c>
      <c r="AS37" s="22">
        <v>98.3</v>
      </c>
      <c r="AT37" s="22">
        <v>99.7</v>
      </c>
      <c r="AU37" s="22">
        <v>100.3</v>
      </c>
      <c r="AV37" s="22">
        <v>100.7</v>
      </c>
      <c r="AW37" s="22">
        <v>101.5</v>
      </c>
      <c r="AX37" s="22">
        <v>104.2</v>
      </c>
      <c r="AY37" s="22">
        <v>109.4</v>
      </c>
      <c r="AZ37" s="22">
        <v>112.4</v>
      </c>
      <c r="BA37" s="23">
        <v>114.6</v>
      </c>
      <c r="BB37" s="70"/>
      <c r="BC37" s="70"/>
      <c r="BD37" s="70"/>
      <c r="BE37" s="70"/>
      <c r="BF37" s="70"/>
      <c r="BG37" s="70"/>
      <c r="BH37" s="70"/>
      <c r="BI37" s="70"/>
      <c r="BJ37" s="70"/>
      <c r="BK37" s="70"/>
      <c r="BL37" s="70"/>
      <c r="BM37" s="70"/>
      <c r="BN37" s="70"/>
      <c r="BO37" s="70"/>
      <c r="BP37" s="70"/>
    </row>
    <row r="38" spans="1:68" ht="12.75" customHeight="1" x14ac:dyDescent="0.25">
      <c r="A38" s="47" t="str">
        <f t="shared" si="3"/>
        <v>Région lémaniqueGénie civil</v>
      </c>
      <c r="B38" s="5" t="s">
        <v>60</v>
      </c>
      <c r="C38" s="21">
        <v>20.52</v>
      </c>
      <c r="D38" s="22">
        <v>73.2</v>
      </c>
      <c r="E38" s="22">
        <v>74.400000000000006</v>
      </c>
      <c r="F38" s="22">
        <v>77.599999999999994</v>
      </c>
      <c r="G38" s="22">
        <v>77.7</v>
      </c>
      <c r="H38" s="22">
        <v>80.3</v>
      </c>
      <c r="I38" s="22">
        <v>85.8</v>
      </c>
      <c r="J38" s="22">
        <v>86.5</v>
      </c>
      <c r="K38" s="22">
        <v>87.2</v>
      </c>
      <c r="L38" s="22">
        <v>83.2</v>
      </c>
      <c r="M38" s="22">
        <v>84.6</v>
      </c>
      <c r="N38" s="22">
        <v>85.3</v>
      </c>
      <c r="O38" s="22">
        <v>87.9</v>
      </c>
      <c r="P38" s="22">
        <v>91.6</v>
      </c>
      <c r="Q38" s="22">
        <v>91.1</v>
      </c>
      <c r="R38" s="22">
        <v>92.5</v>
      </c>
      <c r="S38" s="22">
        <v>93.1</v>
      </c>
      <c r="T38" s="22">
        <v>95.7</v>
      </c>
      <c r="U38" s="22">
        <v>97.5</v>
      </c>
      <c r="V38" s="22">
        <v>98.6</v>
      </c>
      <c r="W38" s="22">
        <v>99.9</v>
      </c>
      <c r="X38" s="22">
        <v>101.1</v>
      </c>
      <c r="Y38" s="22">
        <v>97.5</v>
      </c>
      <c r="Z38" s="22">
        <v>97</v>
      </c>
      <c r="AA38" s="22">
        <v>98.1</v>
      </c>
      <c r="AB38" s="22">
        <v>96.2</v>
      </c>
      <c r="AC38" s="22">
        <v>98.3</v>
      </c>
      <c r="AD38" s="22">
        <v>98.4</v>
      </c>
      <c r="AE38" s="22">
        <v>99.9</v>
      </c>
      <c r="AF38" s="22">
        <v>99</v>
      </c>
      <c r="AG38" s="22">
        <v>99.2</v>
      </c>
      <c r="AH38" s="22">
        <v>100</v>
      </c>
      <c r="AI38" s="22">
        <v>97.8</v>
      </c>
      <c r="AJ38" s="22">
        <v>98.7</v>
      </c>
      <c r="AK38" s="22">
        <v>98</v>
      </c>
      <c r="AL38" s="22">
        <v>100</v>
      </c>
      <c r="AM38" s="23">
        <v>98.9</v>
      </c>
      <c r="AN38" s="23">
        <v>97.5</v>
      </c>
      <c r="AO38" s="23">
        <v>97.8</v>
      </c>
      <c r="AP38" s="23">
        <v>98.2</v>
      </c>
      <c r="AQ38" s="22">
        <v>97.6</v>
      </c>
      <c r="AR38" s="22">
        <v>97.4</v>
      </c>
      <c r="AS38" s="22">
        <v>98.2</v>
      </c>
      <c r="AT38" s="22">
        <v>99.2</v>
      </c>
      <c r="AU38" s="22">
        <v>99</v>
      </c>
      <c r="AV38" s="22">
        <v>98.4</v>
      </c>
      <c r="AW38" s="22">
        <v>100</v>
      </c>
      <c r="AX38" s="22">
        <v>101.9</v>
      </c>
      <c r="AY38" s="22">
        <v>106.9</v>
      </c>
      <c r="AZ38" s="22">
        <v>108.9</v>
      </c>
      <c r="BA38" s="23">
        <v>111.5</v>
      </c>
      <c r="BB38" s="70"/>
      <c r="BC38" s="70"/>
      <c r="BD38" s="70"/>
      <c r="BE38" s="70"/>
      <c r="BF38" s="70"/>
      <c r="BG38" s="70"/>
      <c r="BH38" s="70"/>
      <c r="BI38" s="70"/>
      <c r="BJ38" s="70"/>
      <c r="BK38" s="70"/>
      <c r="BL38" s="70"/>
      <c r="BM38" s="70"/>
      <c r="BN38" s="70"/>
      <c r="BO38" s="70"/>
      <c r="BP38" s="70"/>
    </row>
    <row r="39" spans="1:68" ht="12.75" customHeight="1" x14ac:dyDescent="0.25">
      <c r="A39" s="47" t="str">
        <f t="shared" si="3"/>
        <v>Région lémaniqueConstruction de routes</v>
      </c>
      <c r="B39" s="5" t="s">
        <v>61</v>
      </c>
      <c r="C39" s="21">
        <v>16.510000000000002</v>
      </c>
      <c r="D39" s="22">
        <v>76</v>
      </c>
      <c r="E39" s="22">
        <v>77.3</v>
      </c>
      <c r="F39" s="22">
        <v>80.599999999999994</v>
      </c>
      <c r="G39" s="22">
        <v>80.599999999999994</v>
      </c>
      <c r="H39" s="22">
        <v>83.4</v>
      </c>
      <c r="I39" s="22">
        <v>89.1</v>
      </c>
      <c r="J39" s="22">
        <v>89.2</v>
      </c>
      <c r="K39" s="22">
        <v>90.6</v>
      </c>
      <c r="L39" s="22">
        <v>85.7</v>
      </c>
      <c r="M39" s="22">
        <v>86.5</v>
      </c>
      <c r="N39" s="22">
        <v>86.4</v>
      </c>
      <c r="O39" s="22">
        <v>89</v>
      </c>
      <c r="P39" s="22">
        <v>91.2</v>
      </c>
      <c r="Q39" s="22">
        <v>91.1</v>
      </c>
      <c r="R39" s="22">
        <v>91.5</v>
      </c>
      <c r="S39" s="22">
        <v>92.8</v>
      </c>
      <c r="T39" s="22">
        <v>96.8</v>
      </c>
      <c r="U39" s="22">
        <v>98.3</v>
      </c>
      <c r="V39" s="22">
        <v>99.4</v>
      </c>
      <c r="W39" s="22">
        <v>100.1</v>
      </c>
      <c r="X39" s="22">
        <v>101.1</v>
      </c>
      <c r="Y39" s="22">
        <v>98.1</v>
      </c>
      <c r="Z39" s="22">
        <v>97.1</v>
      </c>
      <c r="AA39" s="22">
        <v>98.9</v>
      </c>
      <c r="AB39" s="22">
        <v>95.7</v>
      </c>
      <c r="AC39" s="22">
        <v>97.8</v>
      </c>
      <c r="AD39" s="22">
        <v>97.7</v>
      </c>
      <c r="AE39" s="22">
        <v>99.3</v>
      </c>
      <c r="AF39" s="22">
        <v>98.3</v>
      </c>
      <c r="AG39" s="22">
        <v>98.6</v>
      </c>
      <c r="AH39" s="22">
        <v>99.7</v>
      </c>
      <c r="AI39" s="22">
        <v>97.5</v>
      </c>
      <c r="AJ39" s="22">
        <v>98.5</v>
      </c>
      <c r="AK39" s="22">
        <v>97.8</v>
      </c>
      <c r="AL39" s="22">
        <v>100</v>
      </c>
      <c r="AM39" s="23">
        <v>99</v>
      </c>
      <c r="AN39" s="23">
        <v>97.5</v>
      </c>
      <c r="AO39" s="23">
        <v>98.2</v>
      </c>
      <c r="AP39" s="23">
        <v>98.5</v>
      </c>
      <c r="AQ39" s="22">
        <v>97.5</v>
      </c>
      <c r="AR39" s="22">
        <v>97.3</v>
      </c>
      <c r="AS39" s="22">
        <v>97.9</v>
      </c>
      <c r="AT39" s="22">
        <v>98.9</v>
      </c>
      <c r="AU39" s="22">
        <v>98.7</v>
      </c>
      <c r="AV39" s="22">
        <v>98.1</v>
      </c>
      <c r="AW39" s="22">
        <v>99.7</v>
      </c>
      <c r="AX39" s="22">
        <v>102</v>
      </c>
      <c r="AY39" s="22">
        <v>105.8</v>
      </c>
      <c r="AZ39" s="22">
        <v>107.8</v>
      </c>
      <c r="BA39" s="23">
        <v>110.3</v>
      </c>
      <c r="BB39" s="70"/>
      <c r="BC39" s="70"/>
      <c r="BD39" s="70"/>
      <c r="BE39" s="70"/>
      <c r="BF39" s="70"/>
      <c r="BG39" s="70"/>
      <c r="BH39" s="70"/>
      <c r="BI39" s="70"/>
      <c r="BJ39" s="70"/>
      <c r="BK39" s="70"/>
      <c r="BL39" s="70"/>
      <c r="BM39" s="70"/>
      <c r="BN39" s="70"/>
      <c r="BO39" s="70"/>
      <c r="BP39" s="70"/>
    </row>
    <row r="40" spans="1:68" ht="12.75" customHeight="1" x14ac:dyDescent="0.25">
      <c r="A40" s="47" t="str">
        <f t="shared" si="3"/>
        <v>Région lémaniqueConstruction de passages inférieurs</v>
      </c>
      <c r="B40" s="5" t="s">
        <v>62</v>
      </c>
      <c r="C40" s="21">
        <v>3.74</v>
      </c>
      <c r="D40" s="23" t="s">
        <v>16</v>
      </c>
      <c r="E40" s="23" t="s">
        <v>16</v>
      </c>
      <c r="F40" s="23" t="s">
        <v>16</v>
      </c>
      <c r="G40" s="23" t="s">
        <v>16</v>
      </c>
      <c r="H40" s="23" t="s">
        <v>16</v>
      </c>
      <c r="I40" s="22">
        <v>84.5</v>
      </c>
      <c r="J40" s="22">
        <v>85.8</v>
      </c>
      <c r="K40" s="22">
        <v>85.8</v>
      </c>
      <c r="L40" s="22">
        <v>82.5</v>
      </c>
      <c r="M40" s="22">
        <v>84.6</v>
      </c>
      <c r="N40" s="22">
        <v>86</v>
      </c>
      <c r="O40" s="22">
        <v>88.8</v>
      </c>
      <c r="P40" s="22">
        <v>93.9</v>
      </c>
      <c r="Q40" s="22">
        <v>93</v>
      </c>
      <c r="R40" s="22">
        <v>95.5</v>
      </c>
      <c r="S40" s="22">
        <v>95.4</v>
      </c>
      <c r="T40" s="22">
        <v>96.7</v>
      </c>
      <c r="U40" s="22">
        <v>98.7</v>
      </c>
      <c r="V40" s="22">
        <v>99.8</v>
      </c>
      <c r="W40" s="22">
        <v>101.9</v>
      </c>
      <c r="X40" s="22">
        <v>103.2</v>
      </c>
      <c r="Y40" s="22">
        <v>99.1</v>
      </c>
      <c r="Z40" s="22">
        <v>99</v>
      </c>
      <c r="AA40" s="22">
        <v>99.4</v>
      </c>
      <c r="AB40" s="22">
        <v>98.6</v>
      </c>
      <c r="AC40" s="22">
        <v>101.7</v>
      </c>
      <c r="AD40" s="22">
        <v>102.4</v>
      </c>
      <c r="AE40" s="22">
        <v>103.2</v>
      </c>
      <c r="AF40" s="22">
        <v>102.6</v>
      </c>
      <c r="AG40" s="22">
        <v>101.9</v>
      </c>
      <c r="AH40" s="22">
        <v>101.8</v>
      </c>
      <c r="AI40" s="22">
        <v>99.3</v>
      </c>
      <c r="AJ40" s="22">
        <v>99.9</v>
      </c>
      <c r="AK40" s="22">
        <v>98.9</v>
      </c>
      <c r="AL40" s="22">
        <v>100</v>
      </c>
      <c r="AM40" s="23">
        <v>98.3</v>
      </c>
      <c r="AN40" s="23">
        <v>97.2</v>
      </c>
      <c r="AO40" s="23">
        <v>96.1</v>
      </c>
      <c r="AP40" s="23">
        <v>96.7</v>
      </c>
      <c r="AQ40" s="22">
        <v>97.8</v>
      </c>
      <c r="AR40" s="22">
        <v>97.7</v>
      </c>
      <c r="AS40" s="22">
        <v>99.1</v>
      </c>
      <c r="AT40" s="22">
        <v>100.5</v>
      </c>
      <c r="AU40" s="22">
        <v>100.5</v>
      </c>
      <c r="AV40" s="22">
        <v>99.6</v>
      </c>
      <c r="AW40" s="22">
        <v>102.7</v>
      </c>
      <c r="AX40" s="22">
        <v>105.4</v>
      </c>
      <c r="AY40" s="22">
        <v>113.7</v>
      </c>
      <c r="AZ40" s="22">
        <v>115.5</v>
      </c>
      <c r="BA40" s="23">
        <v>116</v>
      </c>
      <c r="BB40" s="70"/>
      <c r="BC40" s="70"/>
      <c r="BD40" s="70"/>
      <c r="BE40" s="70"/>
      <c r="BF40" s="70"/>
      <c r="BG40" s="70"/>
      <c r="BH40" s="70"/>
      <c r="BI40" s="70"/>
      <c r="BJ40" s="70"/>
      <c r="BK40" s="70"/>
      <c r="BL40" s="70"/>
      <c r="BM40" s="70"/>
      <c r="BN40" s="70"/>
      <c r="BO40" s="70"/>
      <c r="BP40" s="70"/>
    </row>
    <row r="41" spans="1:68" ht="12.75" customHeight="1" x14ac:dyDescent="0.25">
      <c r="A41" s="47" t="str">
        <f t="shared" si="3"/>
        <v>Région lémaniqueConstruction de parois antibruit</v>
      </c>
      <c r="B41" s="5" t="s">
        <v>63</v>
      </c>
      <c r="C41" s="21">
        <v>0.27</v>
      </c>
      <c r="D41" s="23"/>
      <c r="E41" s="23"/>
      <c r="F41" s="23"/>
      <c r="G41" s="23"/>
      <c r="H41" s="23"/>
      <c r="I41" s="22"/>
      <c r="J41" s="22"/>
      <c r="K41" s="22"/>
      <c r="L41" s="22"/>
      <c r="M41" s="22"/>
      <c r="N41" s="22"/>
      <c r="O41" s="22"/>
      <c r="P41" s="22"/>
      <c r="Q41" s="22"/>
      <c r="R41" s="22"/>
      <c r="S41" s="22"/>
      <c r="T41" s="22"/>
      <c r="U41" s="22"/>
      <c r="V41" s="22"/>
      <c r="W41" s="22"/>
      <c r="X41" s="22"/>
      <c r="Y41" s="22"/>
      <c r="Z41" s="22"/>
      <c r="AA41" s="22"/>
      <c r="AB41" s="22">
        <v>95.7</v>
      </c>
      <c r="AC41" s="22">
        <v>96.3</v>
      </c>
      <c r="AD41" s="22">
        <v>97.1</v>
      </c>
      <c r="AE41" s="22">
        <v>98.5</v>
      </c>
      <c r="AF41" s="22">
        <v>99.5</v>
      </c>
      <c r="AG41" s="22">
        <v>100.1</v>
      </c>
      <c r="AH41" s="22">
        <v>99.5</v>
      </c>
      <c r="AI41" s="22">
        <v>98.8</v>
      </c>
      <c r="AJ41" s="22">
        <v>99.3</v>
      </c>
      <c r="AK41" s="22">
        <v>97.6</v>
      </c>
      <c r="AL41" s="23">
        <v>100</v>
      </c>
      <c r="AM41" s="23">
        <v>99.9</v>
      </c>
      <c r="AN41" s="23">
        <v>99.1</v>
      </c>
      <c r="AO41" s="23">
        <v>99.8</v>
      </c>
      <c r="AP41" s="23">
        <v>101.8</v>
      </c>
      <c r="AQ41" s="22">
        <v>100.8</v>
      </c>
      <c r="AR41" s="22">
        <v>101.1</v>
      </c>
      <c r="AS41" s="22">
        <v>101.7</v>
      </c>
      <c r="AT41" s="22">
        <v>101.5</v>
      </c>
      <c r="AU41" s="22">
        <v>101.8</v>
      </c>
      <c r="AV41" s="22">
        <v>101.6</v>
      </c>
      <c r="AW41" s="22">
        <v>103</v>
      </c>
      <c r="AX41" s="22">
        <v>104.4</v>
      </c>
      <c r="AY41" s="22">
        <v>109.3</v>
      </c>
      <c r="AZ41" s="22">
        <v>112.7</v>
      </c>
      <c r="BA41" s="23">
        <v>113.8</v>
      </c>
      <c r="BB41" s="70"/>
      <c r="BC41" s="70"/>
      <c r="BD41" s="70"/>
      <c r="BE41" s="70"/>
      <c r="BF41" s="70"/>
      <c r="BG41" s="70"/>
      <c r="BH41" s="70"/>
      <c r="BI41" s="70"/>
      <c r="BJ41" s="70"/>
      <c r="BK41" s="70"/>
      <c r="BL41" s="70"/>
      <c r="BM41" s="70"/>
      <c r="BN41" s="70"/>
      <c r="BO41" s="70"/>
      <c r="BP41" s="70"/>
    </row>
    <row r="42" spans="1:68" ht="12.75" customHeight="1" x14ac:dyDescent="0.25">
      <c r="C42" s="28"/>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row>
    <row r="43" spans="1:68" ht="12.75" customHeight="1" x14ac:dyDescent="0.25">
      <c r="B43" s="26" t="s">
        <v>17</v>
      </c>
      <c r="C43" s="26"/>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row>
    <row r="44" spans="1:68" ht="12.75" customHeight="1" x14ac:dyDescent="0.25">
      <c r="A44" s="47" t="str">
        <f>B$43&amp;B44</f>
        <v>Espace MittellandConstruction: total</v>
      </c>
      <c r="B44" s="5" t="s">
        <v>48</v>
      </c>
      <c r="C44" s="21">
        <v>100</v>
      </c>
      <c r="D44" s="22">
        <v>78</v>
      </c>
      <c r="E44" s="22">
        <v>79.599999999999994</v>
      </c>
      <c r="F44" s="22">
        <v>81.099999999999994</v>
      </c>
      <c r="G44" s="22">
        <v>82.4</v>
      </c>
      <c r="H44" s="22">
        <v>84.1</v>
      </c>
      <c r="I44" s="22">
        <v>87</v>
      </c>
      <c r="J44" s="22">
        <v>87.7</v>
      </c>
      <c r="K44" s="22">
        <v>87.1</v>
      </c>
      <c r="L44" s="22">
        <v>85.9</v>
      </c>
      <c r="M44" s="22">
        <v>85.1</v>
      </c>
      <c r="N44" s="22">
        <v>85.3</v>
      </c>
      <c r="O44" s="22">
        <v>86.2</v>
      </c>
      <c r="P44" s="22">
        <v>87.9</v>
      </c>
      <c r="Q44" s="22">
        <v>88.1</v>
      </c>
      <c r="R44" s="22">
        <v>89.2</v>
      </c>
      <c r="S44" s="22">
        <v>90.9</v>
      </c>
      <c r="T44" s="22">
        <v>93.5</v>
      </c>
      <c r="U44" s="22">
        <v>93.9</v>
      </c>
      <c r="V44" s="22">
        <v>95.7</v>
      </c>
      <c r="W44" s="22">
        <v>97.6</v>
      </c>
      <c r="X44" s="22">
        <v>99.8</v>
      </c>
      <c r="Y44" s="22">
        <v>97.1</v>
      </c>
      <c r="Z44" s="22">
        <v>97.3</v>
      </c>
      <c r="AA44" s="22">
        <v>97.4</v>
      </c>
      <c r="AB44" s="22">
        <v>98.4</v>
      </c>
      <c r="AC44" s="22">
        <v>99.4</v>
      </c>
      <c r="AD44" s="22">
        <v>100.1</v>
      </c>
      <c r="AE44" s="22">
        <v>100.3</v>
      </c>
      <c r="AF44" s="22">
        <v>100.5</v>
      </c>
      <c r="AG44" s="22">
        <v>100.1</v>
      </c>
      <c r="AH44" s="22">
        <v>100.5</v>
      </c>
      <c r="AI44" s="22">
        <v>99.9</v>
      </c>
      <c r="AJ44" s="22">
        <v>100.4</v>
      </c>
      <c r="AK44" s="22">
        <v>99.6</v>
      </c>
      <c r="AL44" s="22">
        <v>100</v>
      </c>
      <c r="AM44" s="23">
        <v>99.7</v>
      </c>
      <c r="AN44" s="23">
        <v>99.1</v>
      </c>
      <c r="AO44" s="23">
        <v>98.5</v>
      </c>
      <c r="AP44" s="23">
        <v>98.9</v>
      </c>
      <c r="AQ44" s="22">
        <v>99.2</v>
      </c>
      <c r="AR44" s="22">
        <v>100</v>
      </c>
      <c r="AS44" s="22">
        <v>100.4</v>
      </c>
      <c r="AT44" s="22">
        <v>100.4</v>
      </c>
      <c r="AU44" s="22">
        <v>100.9</v>
      </c>
      <c r="AV44" s="22">
        <v>100.6</v>
      </c>
      <c r="AW44" s="22">
        <v>102</v>
      </c>
      <c r="AX44" s="22">
        <v>105.2</v>
      </c>
      <c r="AY44" s="22">
        <v>110.2</v>
      </c>
      <c r="AZ44" s="22">
        <v>113.4</v>
      </c>
      <c r="BA44" s="23">
        <v>113.6</v>
      </c>
      <c r="BB44" s="69"/>
      <c r="BC44" s="69"/>
      <c r="BD44" s="69"/>
      <c r="BE44" s="69"/>
      <c r="BF44" s="69"/>
      <c r="BG44" s="69"/>
      <c r="BH44" s="69"/>
      <c r="BI44" s="69"/>
      <c r="BJ44" s="69"/>
      <c r="BK44" s="69"/>
      <c r="BL44" s="69"/>
      <c r="BM44" s="69"/>
      <c r="BN44" s="69"/>
      <c r="BO44" s="69"/>
      <c r="BP44" s="69"/>
    </row>
    <row r="45" spans="1:68" ht="12.75" customHeight="1" x14ac:dyDescent="0.25">
      <c r="A45" s="47" t="str">
        <f t="shared" ref="A45:A59" si="4">B$43&amp;B45</f>
        <v>Espace MittellandBâtiment</v>
      </c>
      <c r="B45" s="5" t="s">
        <v>49</v>
      </c>
      <c r="C45" s="21">
        <v>78.92</v>
      </c>
      <c r="D45" s="22">
        <v>80.599999999999994</v>
      </c>
      <c r="E45" s="22">
        <v>82.1</v>
      </c>
      <c r="F45" s="22">
        <v>83.1</v>
      </c>
      <c r="G45" s="22">
        <v>84.3</v>
      </c>
      <c r="H45" s="22">
        <v>86.1</v>
      </c>
      <c r="I45" s="22">
        <v>88.2</v>
      </c>
      <c r="J45" s="22">
        <v>89.2</v>
      </c>
      <c r="K45" s="22">
        <v>89.4</v>
      </c>
      <c r="L45" s="22">
        <v>88</v>
      </c>
      <c r="M45" s="22">
        <v>87</v>
      </c>
      <c r="N45" s="22">
        <v>87</v>
      </c>
      <c r="O45" s="22">
        <v>87.4</v>
      </c>
      <c r="P45" s="22">
        <v>89.1</v>
      </c>
      <c r="Q45" s="22">
        <v>89.3</v>
      </c>
      <c r="R45" s="22">
        <v>90.1</v>
      </c>
      <c r="S45" s="22">
        <v>91.7</v>
      </c>
      <c r="T45" s="22">
        <v>94</v>
      </c>
      <c r="U45" s="22">
        <v>94.7</v>
      </c>
      <c r="V45" s="22">
        <v>96.3</v>
      </c>
      <c r="W45" s="22">
        <v>98.3</v>
      </c>
      <c r="X45" s="22">
        <v>100.2</v>
      </c>
      <c r="Y45" s="22">
        <v>98.4</v>
      </c>
      <c r="Z45" s="22">
        <v>98.3</v>
      </c>
      <c r="AA45" s="22">
        <v>97.9</v>
      </c>
      <c r="AB45" s="22">
        <v>99.1</v>
      </c>
      <c r="AC45" s="22">
        <v>100.3</v>
      </c>
      <c r="AD45" s="22">
        <v>101</v>
      </c>
      <c r="AE45" s="22">
        <v>100.9</v>
      </c>
      <c r="AF45" s="22">
        <v>101.1</v>
      </c>
      <c r="AG45" s="22">
        <v>100.3</v>
      </c>
      <c r="AH45" s="22">
        <v>100.4</v>
      </c>
      <c r="AI45" s="22">
        <v>100</v>
      </c>
      <c r="AJ45" s="22">
        <v>100.1</v>
      </c>
      <c r="AK45" s="22">
        <v>99.6</v>
      </c>
      <c r="AL45" s="22">
        <v>100</v>
      </c>
      <c r="AM45" s="23">
        <v>99.9</v>
      </c>
      <c r="AN45" s="23">
        <v>99.1</v>
      </c>
      <c r="AO45" s="23">
        <v>98.5</v>
      </c>
      <c r="AP45" s="23">
        <v>98.9</v>
      </c>
      <c r="AQ45" s="22">
        <v>99.5</v>
      </c>
      <c r="AR45" s="22">
        <v>100</v>
      </c>
      <c r="AS45" s="22">
        <v>100.7</v>
      </c>
      <c r="AT45" s="22">
        <v>100.5</v>
      </c>
      <c r="AU45" s="22">
        <v>100.8</v>
      </c>
      <c r="AV45" s="22">
        <v>100.3</v>
      </c>
      <c r="AW45" s="22">
        <v>101.8</v>
      </c>
      <c r="AX45" s="22">
        <v>105.3</v>
      </c>
      <c r="AY45" s="22">
        <v>110.7</v>
      </c>
      <c r="AZ45" s="22">
        <v>113.6</v>
      </c>
      <c r="BA45" s="23">
        <v>114.1</v>
      </c>
      <c r="BB45" s="70"/>
      <c r="BC45" s="70"/>
      <c r="BD45" s="70"/>
      <c r="BE45" s="70"/>
      <c r="BF45" s="70"/>
      <c r="BG45" s="70"/>
      <c r="BH45" s="70"/>
      <c r="BI45" s="70"/>
      <c r="BJ45" s="70"/>
      <c r="BK45" s="70"/>
      <c r="BL45" s="70"/>
      <c r="BM45" s="70"/>
      <c r="BN45" s="70"/>
      <c r="BO45" s="70"/>
      <c r="BP45" s="70"/>
    </row>
    <row r="46" spans="1:68" ht="12.75" customHeight="1" x14ac:dyDescent="0.25">
      <c r="A46" s="47" t="str">
        <f t="shared" si="4"/>
        <v>Espace MittellandNouvelle construction</v>
      </c>
      <c r="B46" s="5" t="s">
        <v>50</v>
      </c>
      <c r="C46" s="21">
        <v>43.53</v>
      </c>
      <c r="D46" s="22">
        <v>80.2</v>
      </c>
      <c r="E46" s="22">
        <v>82</v>
      </c>
      <c r="F46" s="22">
        <v>83</v>
      </c>
      <c r="G46" s="22">
        <v>84.5</v>
      </c>
      <c r="H46" s="22">
        <v>86.2</v>
      </c>
      <c r="I46" s="22">
        <v>88.5</v>
      </c>
      <c r="J46" s="22">
        <v>89.4</v>
      </c>
      <c r="K46" s="22">
        <v>89.8</v>
      </c>
      <c r="L46" s="22">
        <v>88</v>
      </c>
      <c r="M46" s="22">
        <v>87.2</v>
      </c>
      <c r="N46" s="22">
        <v>87.2</v>
      </c>
      <c r="O46" s="22">
        <v>87.7</v>
      </c>
      <c r="P46" s="22">
        <v>89.5</v>
      </c>
      <c r="Q46" s="22">
        <v>89.5</v>
      </c>
      <c r="R46" s="22">
        <v>90.2</v>
      </c>
      <c r="S46" s="22">
        <v>91.8</v>
      </c>
      <c r="T46" s="22">
        <v>94.4</v>
      </c>
      <c r="U46" s="22">
        <v>94.8</v>
      </c>
      <c r="V46" s="22">
        <v>96.2</v>
      </c>
      <c r="W46" s="22">
        <v>98.6</v>
      </c>
      <c r="X46" s="22">
        <v>101.1</v>
      </c>
      <c r="Y46" s="22">
        <v>98.3</v>
      </c>
      <c r="Z46" s="22">
        <v>97.8</v>
      </c>
      <c r="AA46" s="22">
        <v>97.2</v>
      </c>
      <c r="AB46" s="22">
        <v>98.9</v>
      </c>
      <c r="AC46" s="22">
        <v>100.1</v>
      </c>
      <c r="AD46" s="22">
        <v>100.6</v>
      </c>
      <c r="AE46" s="22">
        <v>100.6</v>
      </c>
      <c r="AF46" s="22">
        <v>100.6</v>
      </c>
      <c r="AG46" s="22">
        <v>100.1</v>
      </c>
      <c r="AH46" s="22">
        <v>100.4</v>
      </c>
      <c r="AI46" s="22">
        <v>100.2</v>
      </c>
      <c r="AJ46" s="22">
        <v>100.4</v>
      </c>
      <c r="AK46" s="22">
        <v>99.8</v>
      </c>
      <c r="AL46" s="23">
        <v>100</v>
      </c>
      <c r="AM46" s="23">
        <v>99.8</v>
      </c>
      <c r="AN46" s="23">
        <v>99.1</v>
      </c>
      <c r="AO46" s="23">
        <v>98.7</v>
      </c>
      <c r="AP46" s="23">
        <v>99.6</v>
      </c>
      <c r="AQ46" s="22">
        <v>100.1</v>
      </c>
      <c r="AR46" s="22">
        <v>100.5</v>
      </c>
      <c r="AS46" s="22">
        <v>101.1</v>
      </c>
      <c r="AT46" s="22">
        <v>101.1</v>
      </c>
      <c r="AU46" s="22">
        <v>101.3</v>
      </c>
      <c r="AV46" s="22">
        <v>101.1</v>
      </c>
      <c r="AW46" s="22">
        <v>102.5</v>
      </c>
      <c r="AX46" s="22">
        <v>106.2</v>
      </c>
      <c r="AY46" s="22">
        <v>111.7</v>
      </c>
      <c r="AZ46" s="22">
        <v>114.8</v>
      </c>
      <c r="BA46" s="23">
        <v>115.7</v>
      </c>
      <c r="BB46" s="70"/>
      <c r="BC46" s="70"/>
      <c r="BD46" s="70"/>
      <c r="BE46" s="70"/>
      <c r="BF46" s="70"/>
      <c r="BG46" s="70"/>
      <c r="BH46" s="70"/>
      <c r="BI46" s="70"/>
      <c r="BJ46" s="70"/>
      <c r="BK46" s="70"/>
      <c r="BL46" s="70"/>
      <c r="BM46" s="70"/>
      <c r="BN46" s="70"/>
      <c r="BO46" s="70"/>
      <c r="BP46" s="70"/>
    </row>
    <row r="47" spans="1:68" ht="12.75" customHeight="1" x14ac:dyDescent="0.25">
      <c r="A47" s="47" t="str">
        <f t="shared" si="4"/>
        <v>Espace MittellandConstruction d’immeubles d‘habitation</v>
      </c>
      <c r="B47" s="5" t="s">
        <v>51</v>
      </c>
      <c r="C47" s="21">
        <v>4.9000000000000004</v>
      </c>
      <c r="D47" s="22">
        <v>80.599999999999994</v>
      </c>
      <c r="E47" s="22">
        <v>82.3</v>
      </c>
      <c r="F47" s="22">
        <v>83.2</v>
      </c>
      <c r="G47" s="22">
        <v>85</v>
      </c>
      <c r="H47" s="22">
        <v>86.7</v>
      </c>
      <c r="I47" s="22">
        <v>88.9</v>
      </c>
      <c r="J47" s="22">
        <v>89.7</v>
      </c>
      <c r="K47" s="22">
        <v>90</v>
      </c>
      <c r="L47" s="22">
        <v>88.1</v>
      </c>
      <c r="M47" s="22">
        <v>87.2</v>
      </c>
      <c r="N47" s="22">
        <v>87.3</v>
      </c>
      <c r="O47" s="22">
        <v>87.8</v>
      </c>
      <c r="P47" s="22">
        <v>89.6</v>
      </c>
      <c r="Q47" s="22">
        <v>89.6</v>
      </c>
      <c r="R47" s="22">
        <v>90.4</v>
      </c>
      <c r="S47" s="22">
        <v>91.8</v>
      </c>
      <c r="T47" s="22">
        <v>94.4</v>
      </c>
      <c r="U47" s="22">
        <v>94.7</v>
      </c>
      <c r="V47" s="22">
        <v>96.1</v>
      </c>
      <c r="W47" s="22">
        <v>98.6</v>
      </c>
      <c r="X47" s="22">
        <v>101</v>
      </c>
      <c r="Y47" s="22">
        <v>98.1</v>
      </c>
      <c r="Z47" s="22">
        <v>97.8</v>
      </c>
      <c r="AA47" s="22">
        <v>97.1</v>
      </c>
      <c r="AB47" s="22">
        <v>98.9</v>
      </c>
      <c r="AC47" s="22">
        <v>99.8</v>
      </c>
      <c r="AD47" s="22">
        <v>100.2</v>
      </c>
      <c r="AE47" s="22">
        <v>100.1</v>
      </c>
      <c r="AF47" s="22">
        <v>100</v>
      </c>
      <c r="AG47" s="22">
        <v>99.6</v>
      </c>
      <c r="AH47" s="22">
        <v>99.9</v>
      </c>
      <c r="AI47" s="22">
        <v>99.8</v>
      </c>
      <c r="AJ47" s="22">
        <v>100</v>
      </c>
      <c r="AK47" s="22">
        <v>99.7</v>
      </c>
      <c r="AL47" s="22">
        <v>100</v>
      </c>
      <c r="AM47" s="23">
        <v>100.1</v>
      </c>
      <c r="AN47" s="23">
        <v>99.2</v>
      </c>
      <c r="AO47" s="23">
        <v>98.8</v>
      </c>
      <c r="AP47" s="23">
        <v>99.9</v>
      </c>
      <c r="AQ47" s="22">
        <v>100.4</v>
      </c>
      <c r="AR47" s="22">
        <v>100.9</v>
      </c>
      <c r="AS47" s="22">
        <v>101.5</v>
      </c>
      <c r="AT47" s="22">
        <v>101.7</v>
      </c>
      <c r="AU47" s="22">
        <v>101.8</v>
      </c>
      <c r="AV47" s="22">
        <v>101.4</v>
      </c>
      <c r="AW47" s="22">
        <v>102.6</v>
      </c>
      <c r="AX47" s="22">
        <v>106.2</v>
      </c>
      <c r="AY47" s="22">
        <v>111.2</v>
      </c>
      <c r="AZ47" s="22">
        <v>114.5</v>
      </c>
      <c r="BA47" s="23">
        <v>115.5</v>
      </c>
      <c r="BB47" s="70"/>
      <c r="BC47" s="70"/>
      <c r="BD47" s="70"/>
      <c r="BE47" s="70"/>
      <c r="BF47" s="70"/>
      <c r="BG47" s="70"/>
      <c r="BH47" s="70"/>
      <c r="BI47" s="70"/>
      <c r="BJ47" s="70"/>
      <c r="BK47" s="70"/>
      <c r="BL47" s="70"/>
      <c r="BM47" s="70"/>
      <c r="BN47" s="70"/>
      <c r="BO47" s="70"/>
      <c r="BP47" s="70"/>
    </row>
    <row r="48" spans="1:68" ht="12.75" customHeight="1" x14ac:dyDescent="0.25">
      <c r="A48" s="47" t="str">
        <f t="shared" si="4"/>
        <v>Espace MittellandConstruction d’imm. d‘habitation en bois</v>
      </c>
      <c r="B48" s="5" t="s">
        <v>52</v>
      </c>
      <c r="C48" s="21">
        <v>20.399999999999999</v>
      </c>
      <c r="D48" s="23" t="s">
        <v>16</v>
      </c>
      <c r="E48" s="23" t="s">
        <v>16</v>
      </c>
      <c r="F48" s="23" t="s">
        <v>16</v>
      </c>
      <c r="G48" s="23" t="s">
        <v>16</v>
      </c>
      <c r="H48" s="23" t="s">
        <v>16</v>
      </c>
      <c r="I48" s="23" t="s">
        <v>16</v>
      </c>
      <c r="J48" s="23" t="s">
        <v>16</v>
      </c>
      <c r="K48" s="23" t="s">
        <v>16</v>
      </c>
      <c r="L48" s="23" t="s">
        <v>16</v>
      </c>
      <c r="M48" s="22">
        <v>87.9</v>
      </c>
      <c r="N48" s="22">
        <v>87.7</v>
      </c>
      <c r="O48" s="22">
        <v>88.4</v>
      </c>
      <c r="P48" s="22">
        <v>89.9</v>
      </c>
      <c r="Q48" s="22">
        <v>90.3</v>
      </c>
      <c r="R48" s="22">
        <v>90.8</v>
      </c>
      <c r="S48" s="22">
        <v>92.2</v>
      </c>
      <c r="T48" s="22">
        <v>94.8</v>
      </c>
      <c r="U48" s="22">
        <v>95.7</v>
      </c>
      <c r="V48" s="22">
        <v>97.1</v>
      </c>
      <c r="W48" s="22">
        <v>99.4</v>
      </c>
      <c r="X48" s="22">
        <v>101.1</v>
      </c>
      <c r="Y48" s="22">
        <v>98.8</v>
      </c>
      <c r="Z48" s="22">
        <v>99.1</v>
      </c>
      <c r="AA48" s="22">
        <v>97.4</v>
      </c>
      <c r="AB48" s="22">
        <v>99.2</v>
      </c>
      <c r="AC48" s="22">
        <v>100.7</v>
      </c>
      <c r="AD48" s="22">
        <v>101.3</v>
      </c>
      <c r="AE48" s="22">
        <v>100.6</v>
      </c>
      <c r="AF48" s="22">
        <v>100.7</v>
      </c>
      <c r="AG48" s="22">
        <v>99.7</v>
      </c>
      <c r="AH48" s="22">
        <v>100.2</v>
      </c>
      <c r="AI48" s="22">
        <v>100.4</v>
      </c>
      <c r="AJ48" s="22">
        <v>100.3</v>
      </c>
      <c r="AK48" s="22">
        <v>99.8</v>
      </c>
      <c r="AL48" s="22">
        <v>100</v>
      </c>
      <c r="AM48" s="23">
        <v>100.4</v>
      </c>
      <c r="AN48" s="23">
        <v>99.3</v>
      </c>
      <c r="AO48" s="23">
        <v>99.5</v>
      </c>
      <c r="AP48" s="23">
        <v>99.6</v>
      </c>
      <c r="AQ48" s="22">
        <v>100.2</v>
      </c>
      <c r="AR48" s="22">
        <v>100.5</v>
      </c>
      <c r="AS48" s="22">
        <v>100.9</v>
      </c>
      <c r="AT48" s="22">
        <v>99.7</v>
      </c>
      <c r="AU48" s="22">
        <v>100.1</v>
      </c>
      <c r="AV48" s="22">
        <v>100.9</v>
      </c>
      <c r="AW48" s="22">
        <v>102.9</v>
      </c>
      <c r="AX48" s="22">
        <v>107.6</v>
      </c>
      <c r="AY48" s="22">
        <v>113</v>
      </c>
      <c r="AZ48" s="22">
        <v>115.7</v>
      </c>
      <c r="BA48" s="23">
        <v>116.7</v>
      </c>
      <c r="BB48" s="70"/>
      <c r="BC48" s="70"/>
      <c r="BD48" s="70"/>
      <c r="BE48" s="70"/>
      <c r="BF48" s="70"/>
      <c r="BG48" s="70"/>
      <c r="BH48" s="70"/>
      <c r="BI48" s="70"/>
      <c r="BJ48" s="70"/>
      <c r="BK48" s="70"/>
      <c r="BL48" s="70"/>
      <c r="BM48" s="70"/>
      <c r="BN48" s="70"/>
      <c r="BO48" s="70"/>
      <c r="BP48" s="70"/>
    </row>
    <row r="49" spans="1:68" ht="12.75" customHeight="1" x14ac:dyDescent="0.25">
      <c r="A49" s="47" t="str">
        <f t="shared" si="4"/>
        <v>Espace MittellandConstruction d'habitations individuelles</v>
      </c>
      <c r="B49" s="5" t="s">
        <v>53</v>
      </c>
      <c r="C49" s="21">
        <v>6.5</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v>98.3</v>
      </c>
      <c r="AC49" s="22">
        <v>99.5</v>
      </c>
      <c r="AD49" s="22">
        <v>100</v>
      </c>
      <c r="AE49" s="22">
        <v>100.4</v>
      </c>
      <c r="AF49" s="22">
        <v>100.3</v>
      </c>
      <c r="AG49" s="22">
        <v>99.4</v>
      </c>
      <c r="AH49" s="22">
        <v>99.8</v>
      </c>
      <c r="AI49" s="22">
        <v>100.3</v>
      </c>
      <c r="AJ49" s="22">
        <v>100.6</v>
      </c>
      <c r="AK49" s="22">
        <v>100.2</v>
      </c>
      <c r="AL49" s="23">
        <v>100</v>
      </c>
      <c r="AM49" s="23">
        <v>99.9</v>
      </c>
      <c r="AN49" s="23">
        <v>99.1</v>
      </c>
      <c r="AO49" s="23">
        <v>98.7</v>
      </c>
      <c r="AP49" s="23">
        <v>99.3</v>
      </c>
      <c r="AQ49" s="22">
        <v>100.5</v>
      </c>
      <c r="AR49" s="22">
        <v>100.5</v>
      </c>
      <c r="AS49" s="22">
        <v>101.4</v>
      </c>
      <c r="AT49" s="22">
        <v>101.3</v>
      </c>
      <c r="AU49" s="22">
        <v>101.8</v>
      </c>
      <c r="AV49" s="22">
        <v>101.7</v>
      </c>
      <c r="AW49" s="22">
        <v>102.9</v>
      </c>
      <c r="AX49" s="22">
        <v>106</v>
      </c>
      <c r="AY49" s="22">
        <v>111.7</v>
      </c>
      <c r="AZ49" s="22">
        <v>114.8</v>
      </c>
      <c r="BA49" s="23">
        <v>116.3</v>
      </c>
      <c r="BB49" s="70"/>
      <c r="BC49" s="70"/>
      <c r="BD49" s="70"/>
      <c r="BE49" s="70"/>
      <c r="BF49" s="70"/>
      <c r="BG49" s="70"/>
      <c r="BH49" s="70"/>
      <c r="BI49" s="70"/>
      <c r="BJ49" s="70"/>
      <c r="BK49" s="70"/>
      <c r="BL49" s="70"/>
      <c r="BM49" s="70"/>
      <c r="BN49" s="70"/>
      <c r="BO49" s="70"/>
      <c r="BP49" s="70"/>
    </row>
    <row r="50" spans="1:68" ht="12.75" customHeight="1" x14ac:dyDescent="0.25">
      <c r="A50" s="47" t="str">
        <f t="shared" si="4"/>
        <v>Espace MittellandConstruction d'immeubles administratifs</v>
      </c>
      <c r="B50" s="24" t="s">
        <v>54</v>
      </c>
      <c r="C50" s="21">
        <v>5.97</v>
      </c>
      <c r="D50" s="22">
        <v>79.400000000000006</v>
      </c>
      <c r="E50" s="22">
        <v>81.5</v>
      </c>
      <c r="F50" s="22">
        <v>82.7</v>
      </c>
      <c r="G50" s="22">
        <v>83.4</v>
      </c>
      <c r="H50" s="22">
        <v>85.2</v>
      </c>
      <c r="I50" s="22">
        <v>87.9</v>
      </c>
      <c r="J50" s="22">
        <v>88.9</v>
      </c>
      <c r="K50" s="22">
        <v>89.7</v>
      </c>
      <c r="L50" s="22">
        <v>88.2</v>
      </c>
      <c r="M50" s="22">
        <v>87.7</v>
      </c>
      <c r="N50" s="22">
        <v>87.4</v>
      </c>
      <c r="O50" s="22">
        <v>88</v>
      </c>
      <c r="P50" s="22">
        <v>89.7</v>
      </c>
      <c r="Q50" s="22">
        <v>89.8</v>
      </c>
      <c r="R50" s="22">
        <v>90.4</v>
      </c>
      <c r="S50" s="22">
        <v>92.4</v>
      </c>
      <c r="T50" s="22">
        <v>94.8</v>
      </c>
      <c r="U50" s="22">
        <v>95.8</v>
      </c>
      <c r="V50" s="22">
        <v>97.2</v>
      </c>
      <c r="W50" s="22">
        <v>99.5</v>
      </c>
      <c r="X50" s="22">
        <v>101.8</v>
      </c>
      <c r="Y50" s="22">
        <v>99.5</v>
      </c>
      <c r="Z50" s="22">
        <v>98.7</v>
      </c>
      <c r="AA50" s="22">
        <v>98.1</v>
      </c>
      <c r="AB50" s="22">
        <v>99.4</v>
      </c>
      <c r="AC50" s="22">
        <v>101.7</v>
      </c>
      <c r="AD50" s="22">
        <v>102.5</v>
      </c>
      <c r="AE50" s="22">
        <v>102.7</v>
      </c>
      <c r="AF50" s="22">
        <v>103.1</v>
      </c>
      <c r="AG50" s="22">
        <v>102.9</v>
      </c>
      <c r="AH50" s="22">
        <v>102.7</v>
      </c>
      <c r="AI50" s="22">
        <v>101.1</v>
      </c>
      <c r="AJ50" s="22">
        <v>101.5</v>
      </c>
      <c r="AK50" s="22">
        <v>99.5</v>
      </c>
      <c r="AL50" s="22">
        <v>100</v>
      </c>
      <c r="AM50" s="23">
        <v>98.8</v>
      </c>
      <c r="AN50" s="23">
        <v>98.9</v>
      </c>
      <c r="AO50" s="23">
        <v>97.5</v>
      </c>
      <c r="AP50" s="23">
        <v>97.6</v>
      </c>
      <c r="AQ50" s="22">
        <v>97.6</v>
      </c>
      <c r="AR50" s="22">
        <v>98.3</v>
      </c>
      <c r="AS50" s="22">
        <v>99.2</v>
      </c>
      <c r="AT50" s="22">
        <v>99.4</v>
      </c>
      <c r="AU50" s="22">
        <v>99.8</v>
      </c>
      <c r="AV50" s="22">
        <v>98.8</v>
      </c>
      <c r="AW50" s="22">
        <v>100.1</v>
      </c>
      <c r="AX50" s="22">
        <v>103.6</v>
      </c>
      <c r="AY50" s="22">
        <v>110.6</v>
      </c>
      <c r="AZ50" s="22">
        <v>114.2</v>
      </c>
      <c r="BA50" s="23">
        <v>114.5</v>
      </c>
      <c r="BB50" s="70"/>
      <c r="BC50" s="70"/>
      <c r="BD50" s="70"/>
      <c r="BE50" s="70"/>
      <c r="BF50" s="70"/>
      <c r="BG50" s="70"/>
      <c r="BH50" s="70"/>
      <c r="BI50" s="70"/>
      <c r="BJ50" s="70"/>
      <c r="BK50" s="70"/>
      <c r="BL50" s="70"/>
      <c r="BM50" s="70"/>
      <c r="BN50" s="70"/>
      <c r="BO50" s="70"/>
      <c r="BP50" s="70"/>
    </row>
    <row r="51" spans="1:68" ht="12.75" customHeight="1" x14ac:dyDescent="0.25">
      <c r="A51" s="47" t="str">
        <f t="shared" si="4"/>
        <v>Espace MittellandConstruction de halles métalliques</v>
      </c>
      <c r="B51" s="5" t="s">
        <v>55</v>
      </c>
      <c r="C51" s="21">
        <v>5.76</v>
      </c>
      <c r="D51" s="22"/>
      <c r="E51" s="22"/>
      <c r="F51" s="22"/>
      <c r="G51" s="22"/>
      <c r="H51" s="22"/>
      <c r="I51" s="22"/>
      <c r="J51" s="22"/>
      <c r="K51" s="22"/>
      <c r="L51" s="22"/>
      <c r="M51" s="22"/>
      <c r="N51" s="22"/>
      <c r="O51" s="22"/>
      <c r="P51" s="22"/>
      <c r="Q51" s="22"/>
      <c r="R51" s="22"/>
      <c r="S51" s="22"/>
      <c r="T51" s="22"/>
      <c r="U51" s="22"/>
      <c r="V51" s="22"/>
      <c r="W51" s="22"/>
      <c r="X51" s="22"/>
      <c r="Y51" s="22"/>
      <c r="Z51" s="22"/>
      <c r="AA51" s="22"/>
      <c r="AB51" s="22">
        <v>98.9</v>
      </c>
      <c r="AC51" s="22">
        <v>100.2</v>
      </c>
      <c r="AD51" s="22">
        <v>100.6</v>
      </c>
      <c r="AE51" s="22">
        <v>101.3</v>
      </c>
      <c r="AF51" s="22">
        <v>101.2</v>
      </c>
      <c r="AG51" s="22">
        <v>100.8</v>
      </c>
      <c r="AH51" s="22">
        <v>101</v>
      </c>
      <c r="AI51" s="22">
        <v>100.4</v>
      </c>
      <c r="AJ51" s="22">
        <v>100.7</v>
      </c>
      <c r="AK51" s="22">
        <v>99.7</v>
      </c>
      <c r="AL51" s="23">
        <v>100</v>
      </c>
      <c r="AM51" s="23">
        <v>99.2</v>
      </c>
      <c r="AN51" s="23">
        <v>98.7</v>
      </c>
      <c r="AO51" s="23">
        <v>98.7</v>
      </c>
      <c r="AP51" s="23">
        <v>100.3</v>
      </c>
      <c r="AQ51" s="22">
        <v>100.3</v>
      </c>
      <c r="AR51" s="22">
        <v>100.9</v>
      </c>
      <c r="AS51" s="22">
        <v>101.3</v>
      </c>
      <c r="AT51" s="22">
        <v>101.6</v>
      </c>
      <c r="AU51" s="22">
        <v>101.5</v>
      </c>
      <c r="AV51" s="22">
        <v>101.5</v>
      </c>
      <c r="AW51" s="22">
        <v>103.3</v>
      </c>
      <c r="AX51" s="22">
        <v>107.7</v>
      </c>
      <c r="AY51" s="22">
        <v>114.1</v>
      </c>
      <c r="AZ51" s="22">
        <v>116.7</v>
      </c>
      <c r="BA51" s="23">
        <v>116.8</v>
      </c>
      <c r="BB51" s="70"/>
      <c r="BC51" s="70"/>
      <c r="BD51" s="70"/>
      <c r="BE51" s="70"/>
      <c r="BF51" s="70"/>
      <c r="BG51" s="70"/>
      <c r="BH51" s="70"/>
      <c r="BI51" s="70"/>
      <c r="BJ51" s="70"/>
      <c r="BK51" s="70"/>
      <c r="BL51" s="70"/>
      <c r="BM51" s="70"/>
      <c r="BN51" s="70"/>
      <c r="BO51" s="70"/>
      <c r="BP51" s="70"/>
    </row>
    <row r="52" spans="1:68" ht="12.75" customHeight="1" x14ac:dyDescent="0.25">
      <c r="A52" s="47" t="str">
        <f t="shared" si="4"/>
        <v>Espace MittellandRénovation, transformation</v>
      </c>
      <c r="B52" s="5" t="s">
        <v>56</v>
      </c>
      <c r="C52" s="21">
        <v>35.39</v>
      </c>
      <c r="D52" s="22"/>
      <c r="E52" s="22"/>
      <c r="F52" s="22"/>
      <c r="G52" s="22"/>
      <c r="H52" s="22"/>
      <c r="I52" s="22"/>
      <c r="J52" s="22"/>
      <c r="K52" s="22"/>
      <c r="L52" s="22"/>
      <c r="M52" s="22"/>
      <c r="N52" s="22"/>
      <c r="O52" s="22"/>
      <c r="P52" s="22"/>
      <c r="Q52" s="22"/>
      <c r="R52" s="22"/>
      <c r="S52" s="22"/>
      <c r="T52" s="22"/>
      <c r="U52" s="22"/>
      <c r="V52" s="22"/>
      <c r="W52" s="22"/>
      <c r="X52" s="22"/>
      <c r="Y52" s="22"/>
      <c r="Z52" s="22"/>
      <c r="AA52" s="22"/>
      <c r="AB52" s="22">
        <v>99.4</v>
      </c>
      <c r="AC52" s="22">
        <v>100.5</v>
      </c>
      <c r="AD52" s="22">
        <v>101.5</v>
      </c>
      <c r="AE52" s="22">
        <v>101.2</v>
      </c>
      <c r="AF52" s="22">
        <v>101.5</v>
      </c>
      <c r="AG52" s="22">
        <v>100.5</v>
      </c>
      <c r="AH52" s="22">
        <v>100.5</v>
      </c>
      <c r="AI52" s="22">
        <v>99.8</v>
      </c>
      <c r="AJ52" s="22">
        <v>99.9</v>
      </c>
      <c r="AK52" s="22">
        <v>99.4</v>
      </c>
      <c r="AL52" s="23">
        <v>100</v>
      </c>
      <c r="AM52" s="23">
        <v>100.1</v>
      </c>
      <c r="AN52" s="23">
        <v>99.2</v>
      </c>
      <c r="AO52" s="23">
        <v>98.3</v>
      </c>
      <c r="AP52" s="23">
        <v>98.1</v>
      </c>
      <c r="AQ52" s="22">
        <v>98.7</v>
      </c>
      <c r="AR52" s="22">
        <v>99.4</v>
      </c>
      <c r="AS52" s="22">
        <v>100.2</v>
      </c>
      <c r="AT52" s="22">
        <v>99.7</v>
      </c>
      <c r="AU52" s="22">
        <v>100.2</v>
      </c>
      <c r="AV52" s="22">
        <v>99.4</v>
      </c>
      <c r="AW52" s="22">
        <v>101</v>
      </c>
      <c r="AX52" s="22">
        <v>104.1</v>
      </c>
      <c r="AY52" s="22">
        <v>109.5</v>
      </c>
      <c r="AZ52" s="22">
        <v>112.2</v>
      </c>
      <c r="BA52" s="23">
        <v>112.1</v>
      </c>
      <c r="BB52" s="70"/>
      <c r="BC52" s="70"/>
      <c r="BD52" s="70"/>
      <c r="BE52" s="70"/>
      <c r="BF52" s="70"/>
      <c r="BG52" s="70"/>
      <c r="BH52" s="70"/>
      <c r="BI52" s="70"/>
      <c r="BJ52" s="70"/>
      <c r="BK52" s="70"/>
      <c r="BL52" s="70"/>
      <c r="BM52" s="70"/>
      <c r="BN52" s="70"/>
      <c r="BO52" s="70"/>
      <c r="BP52" s="70"/>
    </row>
    <row r="53" spans="1:68" ht="12.75" customHeight="1" x14ac:dyDescent="0.25">
      <c r="A53" s="47" t="str">
        <f t="shared" si="4"/>
        <v>Espace MittellandRénovation d’immeubles d‘hab. Minergie</v>
      </c>
      <c r="B53" s="5" t="s">
        <v>65</v>
      </c>
      <c r="C53" s="21">
        <v>0.54</v>
      </c>
      <c r="D53" s="22">
        <v>81.2</v>
      </c>
      <c r="E53" s="22">
        <v>82.2</v>
      </c>
      <c r="F53" s="22">
        <v>83.3</v>
      </c>
      <c r="G53" s="22">
        <v>83.9</v>
      </c>
      <c r="H53" s="22">
        <v>85.9</v>
      </c>
      <c r="I53" s="22">
        <v>87.7</v>
      </c>
      <c r="J53" s="22">
        <v>88.9</v>
      </c>
      <c r="K53" s="22">
        <v>88.6</v>
      </c>
      <c r="L53" s="22">
        <v>87.9</v>
      </c>
      <c r="M53" s="22">
        <v>86.6</v>
      </c>
      <c r="N53" s="22">
        <v>86.7</v>
      </c>
      <c r="O53" s="22">
        <v>86.8</v>
      </c>
      <c r="P53" s="22">
        <v>88.4</v>
      </c>
      <c r="Q53" s="22">
        <v>89</v>
      </c>
      <c r="R53" s="22">
        <v>89.8</v>
      </c>
      <c r="S53" s="22">
        <v>91.7</v>
      </c>
      <c r="T53" s="22">
        <v>93.4</v>
      </c>
      <c r="U53" s="22">
        <v>94.4</v>
      </c>
      <c r="V53" s="22">
        <v>96.4</v>
      </c>
      <c r="W53" s="22">
        <v>97.7</v>
      </c>
      <c r="X53" s="22">
        <v>98.7</v>
      </c>
      <c r="Y53" s="22">
        <v>98.7</v>
      </c>
      <c r="Z53" s="22">
        <v>99.1</v>
      </c>
      <c r="AA53" s="22">
        <v>99.2</v>
      </c>
      <c r="AB53" s="22">
        <v>99.6</v>
      </c>
      <c r="AC53" s="22">
        <v>100.5</v>
      </c>
      <c r="AD53" s="22">
        <v>101.7</v>
      </c>
      <c r="AE53" s="22">
        <v>101.2</v>
      </c>
      <c r="AF53" s="22">
        <v>101.3</v>
      </c>
      <c r="AG53" s="22">
        <v>100.2</v>
      </c>
      <c r="AH53" s="22">
        <v>100.3</v>
      </c>
      <c r="AI53" s="22">
        <v>100.1</v>
      </c>
      <c r="AJ53" s="22">
        <v>100</v>
      </c>
      <c r="AK53" s="22">
        <v>100</v>
      </c>
      <c r="AL53" s="22">
        <v>100</v>
      </c>
      <c r="AM53" s="23">
        <v>99.8</v>
      </c>
      <c r="AN53" s="23">
        <v>99.1</v>
      </c>
      <c r="AO53" s="23">
        <v>98.2</v>
      </c>
      <c r="AP53" s="23">
        <v>98.9</v>
      </c>
      <c r="AQ53" s="22">
        <v>100.1</v>
      </c>
      <c r="AR53" s="22">
        <v>100.3</v>
      </c>
      <c r="AS53" s="22">
        <v>101</v>
      </c>
      <c r="AT53" s="22">
        <v>101</v>
      </c>
      <c r="AU53" s="22">
        <v>101.7</v>
      </c>
      <c r="AV53" s="22">
        <v>100.8</v>
      </c>
      <c r="AW53" s="22">
        <v>102.5</v>
      </c>
      <c r="AX53" s="22">
        <v>105.9</v>
      </c>
      <c r="AY53" s="22">
        <v>111.8</v>
      </c>
      <c r="AZ53" s="22">
        <v>114.4</v>
      </c>
      <c r="BA53" s="23">
        <v>114.3</v>
      </c>
      <c r="BB53" s="70"/>
      <c r="BC53" s="70"/>
      <c r="BD53" s="70"/>
      <c r="BE53" s="70"/>
      <c r="BF53" s="70"/>
      <c r="BG53" s="70"/>
      <c r="BH53" s="70"/>
      <c r="BI53" s="70"/>
      <c r="BJ53" s="70"/>
      <c r="BK53" s="70"/>
      <c r="BL53" s="70"/>
      <c r="BM53" s="70"/>
      <c r="BN53" s="70"/>
      <c r="BO53" s="70"/>
      <c r="BP53" s="70"/>
    </row>
    <row r="54" spans="1:68" ht="12.75" customHeight="1" x14ac:dyDescent="0.25">
      <c r="A54" s="47" t="str">
        <f t="shared" si="4"/>
        <v>Espace MittellandRénovation d’immeubles d‘hab. non Minergie</v>
      </c>
      <c r="B54" s="5" t="s">
        <v>58</v>
      </c>
      <c r="C54" s="21">
        <v>13.69</v>
      </c>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v>100</v>
      </c>
      <c r="AM54" s="23">
        <v>100.4</v>
      </c>
      <c r="AN54" s="23">
        <v>99.1</v>
      </c>
      <c r="AO54" s="23">
        <v>98.4</v>
      </c>
      <c r="AP54" s="23">
        <v>98.1</v>
      </c>
      <c r="AQ54" s="22">
        <v>98.8</v>
      </c>
      <c r="AR54" s="22">
        <v>99.4</v>
      </c>
      <c r="AS54" s="22">
        <v>100.2</v>
      </c>
      <c r="AT54" s="22">
        <v>99.3</v>
      </c>
      <c r="AU54" s="22">
        <v>100.4</v>
      </c>
      <c r="AV54" s="22">
        <v>98.6</v>
      </c>
      <c r="AW54" s="22" t="s">
        <v>16</v>
      </c>
      <c r="AX54" s="22" t="s">
        <v>16</v>
      </c>
      <c r="AY54" s="22" t="s">
        <v>16</v>
      </c>
      <c r="AZ54" s="22" t="s">
        <v>16</v>
      </c>
      <c r="BA54" s="23" t="s">
        <v>16</v>
      </c>
      <c r="BB54" s="70"/>
      <c r="BC54" s="70"/>
      <c r="BD54" s="70"/>
      <c r="BE54" s="70"/>
      <c r="BF54" s="70"/>
      <c r="BG54" s="70"/>
      <c r="BH54" s="70"/>
      <c r="BI54" s="70"/>
      <c r="BJ54" s="70"/>
      <c r="BK54" s="70"/>
      <c r="BL54" s="70"/>
      <c r="BM54" s="70"/>
      <c r="BN54" s="70"/>
      <c r="BO54" s="70"/>
      <c r="BP54" s="70"/>
    </row>
    <row r="55" spans="1:68" ht="12.75" customHeight="1" x14ac:dyDescent="0.25">
      <c r="A55" s="47" t="str">
        <f t="shared" si="4"/>
        <v>Espace MittellandRénovation d'immeubles administratifs</v>
      </c>
      <c r="B55" s="5" t="s">
        <v>59</v>
      </c>
      <c r="C55" s="21">
        <v>21.16</v>
      </c>
      <c r="D55" s="22"/>
      <c r="E55" s="22"/>
      <c r="F55" s="22"/>
      <c r="G55" s="22"/>
      <c r="H55" s="22"/>
      <c r="I55" s="22"/>
      <c r="J55" s="22"/>
      <c r="K55" s="22"/>
      <c r="L55" s="22"/>
      <c r="M55" s="22"/>
      <c r="N55" s="22"/>
      <c r="O55" s="22"/>
      <c r="P55" s="22"/>
      <c r="Q55" s="22"/>
      <c r="R55" s="22"/>
      <c r="S55" s="22"/>
      <c r="T55" s="22"/>
      <c r="U55" s="22"/>
      <c r="V55" s="22"/>
      <c r="W55" s="22"/>
      <c r="X55" s="22"/>
      <c r="Y55" s="22"/>
      <c r="Z55" s="22"/>
      <c r="AA55" s="22"/>
      <c r="AB55" s="22">
        <v>99.1</v>
      </c>
      <c r="AC55" s="22">
        <v>100.4</v>
      </c>
      <c r="AD55" s="22">
        <v>101.4</v>
      </c>
      <c r="AE55" s="22">
        <v>101.4</v>
      </c>
      <c r="AF55" s="22">
        <v>101.9</v>
      </c>
      <c r="AG55" s="22">
        <v>101</v>
      </c>
      <c r="AH55" s="22">
        <v>100.8</v>
      </c>
      <c r="AI55" s="22">
        <v>99.3</v>
      </c>
      <c r="AJ55" s="22">
        <v>99.7</v>
      </c>
      <c r="AK55" s="22">
        <v>98.6</v>
      </c>
      <c r="AL55" s="23">
        <v>100</v>
      </c>
      <c r="AM55" s="23">
        <v>99.6</v>
      </c>
      <c r="AN55" s="23">
        <v>99.4</v>
      </c>
      <c r="AO55" s="23">
        <v>98.1</v>
      </c>
      <c r="AP55" s="23">
        <v>98.2</v>
      </c>
      <c r="AQ55" s="22">
        <v>98.7</v>
      </c>
      <c r="AR55" s="22">
        <v>99.5</v>
      </c>
      <c r="AS55" s="22">
        <v>100.1</v>
      </c>
      <c r="AT55" s="22">
        <v>100.2</v>
      </c>
      <c r="AU55" s="22">
        <v>100</v>
      </c>
      <c r="AV55" s="22">
        <v>100.4</v>
      </c>
      <c r="AW55" s="22">
        <v>101.9</v>
      </c>
      <c r="AX55" s="22">
        <v>104.4</v>
      </c>
      <c r="AY55" s="22">
        <v>109</v>
      </c>
      <c r="AZ55" s="22">
        <v>111.8</v>
      </c>
      <c r="BA55" s="23">
        <v>111.8</v>
      </c>
      <c r="BB55" s="70"/>
      <c r="BC55" s="70"/>
      <c r="BD55" s="70"/>
      <c r="BE55" s="70"/>
      <c r="BF55" s="70"/>
      <c r="BG55" s="70"/>
      <c r="BH55" s="70"/>
      <c r="BI55" s="70"/>
      <c r="BJ55" s="70"/>
      <c r="BK55" s="70"/>
      <c r="BL55" s="70"/>
      <c r="BM55" s="70"/>
      <c r="BN55" s="70"/>
      <c r="BO55" s="70"/>
      <c r="BP55" s="70"/>
    </row>
    <row r="56" spans="1:68" ht="12.75" customHeight="1" x14ac:dyDescent="0.25">
      <c r="A56" s="47" t="str">
        <f t="shared" si="4"/>
        <v>Espace MittellandGénie civil</v>
      </c>
      <c r="B56" s="5" t="s">
        <v>60</v>
      </c>
      <c r="C56" s="21">
        <v>21.08</v>
      </c>
      <c r="D56" s="22">
        <v>70.3</v>
      </c>
      <c r="E56" s="22">
        <v>72.2</v>
      </c>
      <c r="F56" s="22">
        <v>74.8</v>
      </c>
      <c r="G56" s="22">
        <v>76.400000000000006</v>
      </c>
      <c r="H56" s="22">
        <v>77.900000000000006</v>
      </c>
      <c r="I56" s="22">
        <v>83.1</v>
      </c>
      <c r="J56" s="22">
        <v>82.9</v>
      </c>
      <c r="K56" s="22">
        <v>80.099999999999994</v>
      </c>
      <c r="L56" s="22">
        <v>79.599999999999994</v>
      </c>
      <c r="M56" s="22">
        <v>79.2</v>
      </c>
      <c r="N56" s="22">
        <v>79.8</v>
      </c>
      <c r="O56" s="22">
        <v>82.1</v>
      </c>
      <c r="P56" s="22">
        <v>84</v>
      </c>
      <c r="Q56" s="22">
        <v>83.8</v>
      </c>
      <c r="R56" s="22">
        <v>86</v>
      </c>
      <c r="S56" s="22">
        <v>87.9</v>
      </c>
      <c r="T56" s="22">
        <v>91.3</v>
      </c>
      <c r="U56" s="22">
        <v>91.2</v>
      </c>
      <c r="V56" s="22">
        <v>93.3</v>
      </c>
      <c r="W56" s="22">
        <v>95</v>
      </c>
      <c r="X56" s="22">
        <v>98</v>
      </c>
      <c r="Y56" s="22">
        <v>92.6</v>
      </c>
      <c r="Z56" s="22">
        <v>93.9</v>
      </c>
      <c r="AA56" s="22">
        <v>95.3</v>
      </c>
      <c r="AB56" s="22">
        <v>95.7</v>
      </c>
      <c r="AC56" s="22">
        <v>96</v>
      </c>
      <c r="AD56" s="22">
        <v>96.7</v>
      </c>
      <c r="AE56" s="22">
        <v>98.1</v>
      </c>
      <c r="AF56" s="22">
        <v>98.2</v>
      </c>
      <c r="AG56" s="22">
        <v>99.6</v>
      </c>
      <c r="AH56" s="22">
        <v>100.6</v>
      </c>
      <c r="AI56" s="22">
        <v>99.4</v>
      </c>
      <c r="AJ56" s="22">
        <v>101.3</v>
      </c>
      <c r="AK56" s="22">
        <v>99.8</v>
      </c>
      <c r="AL56" s="22">
        <v>100</v>
      </c>
      <c r="AM56" s="23">
        <v>98.8</v>
      </c>
      <c r="AN56" s="23">
        <v>99.1</v>
      </c>
      <c r="AO56" s="23">
        <v>98.3</v>
      </c>
      <c r="AP56" s="23">
        <v>98.8</v>
      </c>
      <c r="AQ56" s="22">
        <v>97.9</v>
      </c>
      <c r="AR56" s="22">
        <v>99.9</v>
      </c>
      <c r="AS56" s="22">
        <v>99.5</v>
      </c>
      <c r="AT56" s="22">
        <v>100</v>
      </c>
      <c r="AU56" s="22">
        <v>101.1</v>
      </c>
      <c r="AV56" s="22">
        <v>101.7</v>
      </c>
      <c r="AW56" s="22">
        <v>102.8</v>
      </c>
      <c r="AX56" s="22">
        <v>105.1</v>
      </c>
      <c r="AY56" s="22">
        <v>108.7</v>
      </c>
      <c r="AZ56" s="22">
        <v>112.5</v>
      </c>
      <c r="BA56" s="23">
        <v>112.1</v>
      </c>
      <c r="BB56" s="70"/>
      <c r="BC56" s="70"/>
      <c r="BD56" s="70"/>
      <c r="BE56" s="70"/>
      <c r="BF56" s="70"/>
      <c r="BG56" s="70"/>
      <c r="BH56" s="70"/>
      <c r="BI56" s="70"/>
      <c r="BJ56" s="70"/>
      <c r="BK56" s="70"/>
      <c r="BL56" s="70"/>
      <c r="BM56" s="70"/>
      <c r="BN56" s="70"/>
      <c r="BO56" s="70"/>
      <c r="BP56" s="70"/>
    </row>
    <row r="57" spans="1:68" ht="12.75" customHeight="1" x14ac:dyDescent="0.25">
      <c r="A57" s="47" t="str">
        <f t="shared" si="4"/>
        <v>Espace MittellandConstruction de routes</v>
      </c>
      <c r="B57" s="5" t="s">
        <v>61</v>
      </c>
      <c r="C57" s="21">
        <v>16.96</v>
      </c>
      <c r="D57" s="22">
        <v>70.8</v>
      </c>
      <c r="E57" s="22">
        <v>72.599999999999994</v>
      </c>
      <c r="F57" s="22">
        <v>75.3</v>
      </c>
      <c r="G57" s="22">
        <v>76.900000000000006</v>
      </c>
      <c r="H57" s="22">
        <v>78.400000000000006</v>
      </c>
      <c r="I57" s="22">
        <v>83.6</v>
      </c>
      <c r="J57" s="22">
        <v>83.9</v>
      </c>
      <c r="K57" s="22">
        <v>81.5</v>
      </c>
      <c r="L57" s="22">
        <v>80.7</v>
      </c>
      <c r="M57" s="22">
        <v>80.7</v>
      </c>
      <c r="N57" s="22">
        <v>81.2</v>
      </c>
      <c r="O57" s="22">
        <v>82.7</v>
      </c>
      <c r="P57" s="22">
        <v>84.3</v>
      </c>
      <c r="Q57" s="22">
        <v>83.7</v>
      </c>
      <c r="R57" s="22">
        <v>86</v>
      </c>
      <c r="S57" s="22">
        <v>88.4</v>
      </c>
      <c r="T57" s="22">
        <v>92.1</v>
      </c>
      <c r="U57" s="22">
        <v>91.2</v>
      </c>
      <c r="V57" s="22">
        <v>94.3</v>
      </c>
      <c r="W57" s="22">
        <v>96</v>
      </c>
      <c r="X57" s="22">
        <v>96.6</v>
      </c>
      <c r="Y57" s="22">
        <v>91.3</v>
      </c>
      <c r="Z57" s="22">
        <v>92.4</v>
      </c>
      <c r="AA57" s="22">
        <v>95.3</v>
      </c>
      <c r="AB57" s="22">
        <v>95.1</v>
      </c>
      <c r="AC57" s="22">
        <v>95.1</v>
      </c>
      <c r="AD57" s="22">
        <v>95.8</v>
      </c>
      <c r="AE57" s="22">
        <v>97.2</v>
      </c>
      <c r="AF57" s="22">
        <v>97.5</v>
      </c>
      <c r="AG57" s="22">
        <v>99.1</v>
      </c>
      <c r="AH57" s="22">
        <v>100.3</v>
      </c>
      <c r="AI57" s="22">
        <v>99.1</v>
      </c>
      <c r="AJ57" s="22">
        <v>101</v>
      </c>
      <c r="AK57" s="22">
        <v>99.5</v>
      </c>
      <c r="AL57" s="22">
        <v>100</v>
      </c>
      <c r="AM57" s="23">
        <v>98.9</v>
      </c>
      <c r="AN57" s="23">
        <v>99.2</v>
      </c>
      <c r="AO57" s="23">
        <v>98.5</v>
      </c>
      <c r="AP57" s="23">
        <v>98.8</v>
      </c>
      <c r="AQ57" s="22">
        <v>97.6</v>
      </c>
      <c r="AR57" s="22">
        <v>99.7</v>
      </c>
      <c r="AS57" s="22">
        <v>99.1</v>
      </c>
      <c r="AT57" s="22">
        <v>99.7</v>
      </c>
      <c r="AU57" s="22">
        <v>101.1</v>
      </c>
      <c r="AV57" s="22">
        <v>101.7</v>
      </c>
      <c r="AW57" s="22">
        <v>102.9</v>
      </c>
      <c r="AX57" s="22">
        <v>105.4</v>
      </c>
      <c r="AY57" s="22">
        <v>109.3</v>
      </c>
      <c r="AZ57" s="22">
        <v>113.2</v>
      </c>
      <c r="BA57" s="23">
        <v>112.8</v>
      </c>
      <c r="BB57" s="70"/>
      <c r="BC57" s="70"/>
      <c r="BD57" s="70"/>
      <c r="BE57" s="70"/>
      <c r="BF57" s="70"/>
      <c r="BG57" s="70"/>
      <c r="BH57" s="70"/>
      <c r="BI57" s="70"/>
      <c r="BJ57" s="70"/>
      <c r="BK57" s="70"/>
      <c r="BL57" s="70"/>
      <c r="BM57" s="70"/>
      <c r="BN57" s="70"/>
      <c r="BO57" s="70"/>
      <c r="BP57" s="70"/>
    </row>
    <row r="58" spans="1:68" ht="12.75" customHeight="1" x14ac:dyDescent="0.25">
      <c r="A58" s="47" t="str">
        <f t="shared" si="4"/>
        <v>Espace MittellandConstruction de passages inférieurs</v>
      </c>
      <c r="B58" s="5" t="s">
        <v>62</v>
      </c>
      <c r="C58" s="21">
        <v>3.84</v>
      </c>
      <c r="D58" s="23" t="s">
        <v>16</v>
      </c>
      <c r="E58" s="23" t="s">
        <v>16</v>
      </c>
      <c r="F58" s="23" t="s">
        <v>16</v>
      </c>
      <c r="G58" s="23" t="s">
        <v>16</v>
      </c>
      <c r="H58" s="23" t="s">
        <v>16</v>
      </c>
      <c r="I58" s="22">
        <v>85</v>
      </c>
      <c r="J58" s="22">
        <v>84.4</v>
      </c>
      <c r="K58" s="22">
        <v>81</v>
      </c>
      <c r="L58" s="22">
        <v>80.8</v>
      </c>
      <c r="M58" s="22">
        <v>79.900000000000006</v>
      </c>
      <c r="N58" s="22">
        <v>80.7</v>
      </c>
      <c r="O58" s="22">
        <v>84</v>
      </c>
      <c r="P58" s="22">
        <v>86.3</v>
      </c>
      <c r="Q58" s="22">
        <v>86.4</v>
      </c>
      <c r="R58" s="22">
        <v>88.6</v>
      </c>
      <c r="S58" s="22">
        <v>89.9</v>
      </c>
      <c r="T58" s="22">
        <v>93.1</v>
      </c>
      <c r="U58" s="22">
        <v>94</v>
      </c>
      <c r="V58" s="22">
        <v>95</v>
      </c>
      <c r="W58" s="22">
        <v>96.8</v>
      </c>
      <c r="X58" s="22">
        <v>102.3</v>
      </c>
      <c r="Y58" s="22">
        <v>96.5</v>
      </c>
      <c r="Z58" s="22">
        <v>98.1</v>
      </c>
      <c r="AA58" s="22">
        <v>98.2</v>
      </c>
      <c r="AB58" s="22">
        <v>99.2</v>
      </c>
      <c r="AC58" s="22">
        <v>100.9</v>
      </c>
      <c r="AD58" s="22">
        <v>101.6</v>
      </c>
      <c r="AE58" s="22">
        <v>103.1</v>
      </c>
      <c r="AF58" s="22">
        <v>102.4</v>
      </c>
      <c r="AG58" s="22">
        <v>102.2</v>
      </c>
      <c r="AH58" s="22">
        <v>102.9</v>
      </c>
      <c r="AI58" s="22">
        <v>100.6</v>
      </c>
      <c r="AJ58" s="22">
        <v>102.7</v>
      </c>
      <c r="AK58" s="22">
        <v>101.7</v>
      </c>
      <c r="AL58" s="22">
        <v>100</v>
      </c>
      <c r="AM58" s="23">
        <v>98.2</v>
      </c>
      <c r="AN58" s="23">
        <v>98.8</v>
      </c>
      <c r="AO58" s="23">
        <v>97.4</v>
      </c>
      <c r="AP58" s="23">
        <v>98.7</v>
      </c>
      <c r="AQ58" s="22">
        <v>99.2</v>
      </c>
      <c r="AR58" s="22">
        <v>100.6</v>
      </c>
      <c r="AS58" s="22">
        <v>101.1</v>
      </c>
      <c r="AT58" s="22">
        <v>101.2</v>
      </c>
      <c r="AU58" s="22">
        <v>101.1</v>
      </c>
      <c r="AV58" s="22">
        <v>101.7</v>
      </c>
      <c r="AW58" s="22">
        <v>103.9</v>
      </c>
      <c r="AX58" s="22">
        <v>106.9</v>
      </c>
      <c r="AY58" s="22">
        <v>112.2</v>
      </c>
      <c r="AZ58" s="22">
        <v>116.6</v>
      </c>
      <c r="BA58" s="23">
        <v>116.4</v>
      </c>
      <c r="BB58" s="70"/>
      <c r="BC58" s="70"/>
      <c r="BD58" s="70"/>
      <c r="BE58" s="70"/>
      <c r="BF58" s="70"/>
      <c r="BG58" s="70"/>
      <c r="BH58" s="70"/>
      <c r="BI58" s="70"/>
      <c r="BJ58" s="70"/>
      <c r="BK58" s="70"/>
      <c r="BL58" s="70"/>
      <c r="BM58" s="70"/>
      <c r="BN58" s="70"/>
      <c r="BO58" s="70"/>
      <c r="BP58" s="70"/>
    </row>
    <row r="59" spans="1:68" ht="12.75" customHeight="1" x14ac:dyDescent="0.25">
      <c r="A59" s="47" t="str">
        <f t="shared" si="4"/>
        <v>Espace MittellandConstruction de parois antibruit</v>
      </c>
      <c r="B59" s="5" t="s">
        <v>63</v>
      </c>
      <c r="C59" s="21">
        <v>0.28000000000000003</v>
      </c>
      <c r="D59" s="23"/>
      <c r="E59" s="23"/>
      <c r="F59" s="23"/>
      <c r="G59" s="23"/>
      <c r="H59" s="23"/>
      <c r="I59" s="22"/>
      <c r="J59" s="22"/>
      <c r="K59" s="22"/>
      <c r="L59" s="22"/>
      <c r="M59" s="22"/>
      <c r="N59" s="22"/>
      <c r="O59" s="22"/>
      <c r="P59" s="22"/>
      <c r="Q59" s="22"/>
      <c r="R59" s="22"/>
      <c r="S59" s="22"/>
      <c r="T59" s="22"/>
      <c r="U59" s="22"/>
      <c r="V59" s="22"/>
      <c r="W59" s="22"/>
      <c r="X59" s="22"/>
      <c r="Y59" s="22"/>
      <c r="Z59" s="22"/>
      <c r="AA59" s="22"/>
      <c r="AB59" s="22">
        <v>95.7</v>
      </c>
      <c r="AC59" s="22">
        <v>95.6</v>
      </c>
      <c r="AD59" s="22">
        <v>96.7</v>
      </c>
      <c r="AE59" s="22">
        <v>97.2</v>
      </c>
      <c r="AF59" s="22">
        <v>98.6</v>
      </c>
      <c r="AG59" s="22">
        <v>99.3</v>
      </c>
      <c r="AH59" s="22">
        <v>99.6</v>
      </c>
      <c r="AI59" s="22">
        <v>99.4</v>
      </c>
      <c r="AJ59" s="22">
        <v>100.4</v>
      </c>
      <c r="AK59" s="22">
        <v>98.2</v>
      </c>
      <c r="AL59" s="23">
        <v>100</v>
      </c>
      <c r="AM59" s="23">
        <v>99.7</v>
      </c>
      <c r="AN59" s="23">
        <v>99.4</v>
      </c>
      <c r="AO59" s="23">
        <v>100</v>
      </c>
      <c r="AP59" s="23">
        <v>102.1</v>
      </c>
      <c r="AQ59" s="22">
        <v>100.9</v>
      </c>
      <c r="AR59" s="22">
        <v>102.3</v>
      </c>
      <c r="AS59" s="22">
        <v>103</v>
      </c>
      <c r="AT59" s="22">
        <v>102.6</v>
      </c>
      <c r="AU59" s="22">
        <v>103.7</v>
      </c>
      <c r="AV59" s="22">
        <v>104.1</v>
      </c>
      <c r="AW59" s="22">
        <v>105.2</v>
      </c>
      <c r="AX59" s="22">
        <v>106.7</v>
      </c>
      <c r="AY59" s="22">
        <v>111.6</v>
      </c>
      <c r="AZ59" s="22">
        <v>115.9</v>
      </c>
      <c r="BA59" s="23">
        <v>117.1</v>
      </c>
      <c r="BB59" s="70"/>
      <c r="BC59" s="70"/>
      <c r="BD59" s="70"/>
      <c r="BE59" s="70"/>
      <c r="BF59" s="70"/>
      <c r="BG59" s="70"/>
      <c r="BH59" s="70"/>
      <c r="BI59" s="70"/>
      <c r="BJ59" s="70"/>
      <c r="BK59" s="70"/>
      <c r="BL59" s="70"/>
      <c r="BM59" s="70"/>
      <c r="BN59" s="70"/>
      <c r="BO59" s="70"/>
      <c r="BP59" s="70"/>
    </row>
    <row r="60" spans="1:68" ht="12.75" customHeight="1" x14ac:dyDescent="0.25">
      <c r="C60" s="28"/>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row>
    <row r="61" spans="1:68" ht="12.75" customHeight="1" x14ac:dyDescent="0.25">
      <c r="B61" s="26" t="s">
        <v>66</v>
      </c>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row>
    <row r="62" spans="1:68" ht="12.75" customHeight="1" x14ac:dyDescent="0.25">
      <c r="A62" s="47" t="str">
        <f>B$61&amp;B62</f>
        <v>Suisse du Nord-OuestConstruction: total</v>
      </c>
      <c r="B62" s="5" t="s">
        <v>48</v>
      </c>
      <c r="C62" s="21">
        <v>100</v>
      </c>
      <c r="D62" s="22">
        <v>82.5</v>
      </c>
      <c r="E62" s="22">
        <v>82.2</v>
      </c>
      <c r="F62" s="22">
        <v>84.4</v>
      </c>
      <c r="G62" s="22">
        <v>86.5</v>
      </c>
      <c r="H62" s="22">
        <v>89.1</v>
      </c>
      <c r="I62" s="22">
        <v>88.6</v>
      </c>
      <c r="J62" s="22">
        <v>87.5</v>
      </c>
      <c r="K62" s="22">
        <v>85.5</v>
      </c>
      <c r="L62" s="22">
        <v>85.6</v>
      </c>
      <c r="M62" s="22">
        <v>83.4</v>
      </c>
      <c r="N62" s="22">
        <v>84.1</v>
      </c>
      <c r="O62" s="22">
        <v>82.9</v>
      </c>
      <c r="P62" s="22">
        <v>85.9</v>
      </c>
      <c r="Q62" s="22">
        <v>87.2</v>
      </c>
      <c r="R62" s="22">
        <v>88.4</v>
      </c>
      <c r="S62" s="22">
        <v>89</v>
      </c>
      <c r="T62" s="22">
        <v>91.1</v>
      </c>
      <c r="U62" s="22">
        <v>92.8</v>
      </c>
      <c r="V62" s="22">
        <v>95</v>
      </c>
      <c r="W62" s="22">
        <v>95.9</v>
      </c>
      <c r="X62" s="22">
        <v>97.2</v>
      </c>
      <c r="Y62" s="22">
        <v>95.1</v>
      </c>
      <c r="Z62" s="22">
        <v>94.1</v>
      </c>
      <c r="AA62" s="22">
        <v>94.2</v>
      </c>
      <c r="AB62" s="22">
        <v>95.5</v>
      </c>
      <c r="AC62" s="22">
        <v>96.1</v>
      </c>
      <c r="AD62" s="22">
        <v>96.2</v>
      </c>
      <c r="AE62" s="22">
        <v>96.6</v>
      </c>
      <c r="AF62" s="22">
        <v>97.2</v>
      </c>
      <c r="AG62" s="22">
        <v>98.6</v>
      </c>
      <c r="AH62" s="22">
        <v>99.1</v>
      </c>
      <c r="AI62" s="22">
        <v>100.4</v>
      </c>
      <c r="AJ62" s="22">
        <v>100</v>
      </c>
      <c r="AK62" s="22">
        <v>99.6</v>
      </c>
      <c r="AL62" s="22">
        <v>100</v>
      </c>
      <c r="AM62" s="23">
        <v>99.8</v>
      </c>
      <c r="AN62" s="23">
        <v>98.9</v>
      </c>
      <c r="AO62" s="23">
        <v>98</v>
      </c>
      <c r="AP62" s="23">
        <v>98.6</v>
      </c>
      <c r="AQ62" s="22">
        <v>98.1</v>
      </c>
      <c r="AR62" s="22">
        <v>98</v>
      </c>
      <c r="AS62" s="22">
        <v>98.8</v>
      </c>
      <c r="AT62" s="22">
        <v>98.7</v>
      </c>
      <c r="AU62" s="22">
        <v>98.6</v>
      </c>
      <c r="AV62" s="22">
        <v>98.2</v>
      </c>
      <c r="AW62" s="22">
        <v>100.6</v>
      </c>
      <c r="AX62" s="22">
        <v>103.1</v>
      </c>
      <c r="AY62" s="22">
        <v>109.8</v>
      </c>
      <c r="AZ62" s="22">
        <v>113.2</v>
      </c>
      <c r="BA62" s="23">
        <v>114.6</v>
      </c>
      <c r="BB62" s="69"/>
      <c r="BC62" s="69"/>
      <c r="BD62" s="69"/>
      <c r="BE62" s="69"/>
      <c r="BF62" s="69"/>
      <c r="BG62" s="69"/>
      <c r="BH62" s="69"/>
      <c r="BI62" s="69"/>
      <c r="BJ62" s="69"/>
      <c r="BK62" s="69"/>
      <c r="BL62" s="69"/>
      <c r="BM62" s="69"/>
      <c r="BN62" s="69"/>
      <c r="BO62" s="69"/>
      <c r="BP62" s="69"/>
    </row>
    <row r="63" spans="1:68" ht="12.75" customHeight="1" x14ac:dyDescent="0.25">
      <c r="A63" s="47" t="str">
        <f t="shared" ref="A63:A77" si="5">B$61&amp;B63</f>
        <v>Suisse du Nord-OuestBâtiment</v>
      </c>
      <c r="B63" s="5" t="s">
        <v>49</v>
      </c>
      <c r="C63" s="21">
        <v>85.06</v>
      </c>
      <c r="D63" s="22">
        <v>81.2</v>
      </c>
      <c r="E63" s="22">
        <v>80.900000000000006</v>
      </c>
      <c r="F63" s="22">
        <v>83.3</v>
      </c>
      <c r="G63" s="22">
        <v>85.4</v>
      </c>
      <c r="H63" s="22">
        <v>87.2</v>
      </c>
      <c r="I63" s="22">
        <v>87.3</v>
      </c>
      <c r="J63" s="22">
        <v>87.3</v>
      </c>
      <c r="K63" s="22">
        <v>86.4</v>
      </c>
      <c r="L63" s="22">
        <v>86.4</v>
      </c>
      <c r="M63" s="22">
        <v>84.5</v>
      </c>
      <c r="N63" s="22">
        <v>84.3</v>
      </c>
      <c r="O63" s="22">
        <v>83.4</v>
      </c>
      <c r="P63" s="22">
        <v>85.9</v>
      </c>
      <c r="Q63" s="22">
        <v>87.8</v>
      </c>
      <c r="R63" s="22">
        <v>88</v>
      </c>
      <c r="S63" s="22">
        <v>88.7</v>
      </c>
      <c r="T63" s="22">
        <v>90.4</v>
      </c>
      <c r="U63" s="22">
        <v>91.6</v>
      </c>
      <c r="V63" s="22">
        <v>94.5</v>
      </c>
      <c r="W63" s="22">
        <v>96.1</v>
      </c>
      <c r="X63" s="22">
        <v>97.5</v>
      </c>
      <c r="Y63" s="22">
        <v>96.1</v>
      </c>
      <c r="Z63" s="22">
        <v>95.3</v>
      </c>
      <c r="AA63" s="22">
        <v>95.4</v>
      </c>
      <c r="AB63" s="22">
        <v>96.3</v>
      </c>
      <c r="AC63" s="22">
        <v>97.1</v>
      </c>
      <c r="AD63" s="22">
        <v>97.2</v>
      </c>
      <c r="AE63" s="22">
        <v>97.5</v>
      </c>
      <c r="AF63" s="22">
        <v>97.9</v>
      </c>
      <c r="AG63" s="22">
        <v>99.4</v>
      </c>
      <c r="AH63" s="22">
        <v>99.8</v>
      </c>
      <c r="AI63" s="22">
        <v>101</v>
      </c>
      <c r="AJ63" s="22">
        <v>100.3</v>
      </c>
      <c r="AK63" s="22">
        <v>99.7</v>
      </c>
      <c r="AL63" s="22">
        <v>100</v>
      </c>
      <c r="AM63" s="23">
        <v>99.8</v>
      </c>
      <c r="AN63" s="23">
        <v>98.9</v>
      </c>
      <c r="AO63" s="23">
        <v>98</v>
      </c>
      <c r="AP63" s="23">
        <v>98.5</v>
      </c>
      <c r="AQ63" s="22">
        <v>98.1</v>
      </c>
      <c r="AR63" s="22">
        <v>97.9</v>
      </c>
      <c r="AS63" s="22">
        <v>98.9</v>
      </c>
      <c r="AT63" s="22">
        <v>98.9</v>
      </c>
      <c r="AU63" s="22">
        <v>98.9</v>
      </c>
      <c r="AV63" s="22">
        <v>98.2</v>
      </c>
      <c r="AW63" s="22">
        <v>100.4</v>
      </c>
      <c r="AX63" s="22">
        <v>103.5</v>
      </c>
      <c r="AY63" s="22">
        <v>110.5</v>
      </c>
      <c r="AZ63" s="22">
        <v>113.4</v>
      </c>
      <c r="BA63" s="23">
        <v>115</v>
      </c>
      <c r="BB63" s="70"/>
      <c r="BC63" s="70"/>
      <c r="BD63" s="70"/>
      <c r="BE63" s="70"/>
      <c r="BF63" s="70"/>
      <c r="BG63" s="70"/>
      <c r="BH63" s="70"/>
      <c r="BI63" s="70"/>
      <c r="BJ63" s="70"/>
      <c r="BK63" s="70"/>
      <c r="BL63" s="70"/>
      <c r="BM63" s="70"/>
      <c r="BN63" s="70"/>
      <c r="BO63" s="70"/>
      <c r="BP63" s="70"/>
    </row>
    <row r="64" spans="1:68" ht="12.75" customHeight="1" x14ac:dyDescent="0.25">
      <c r="A64" s="47" t="str">
        <f t="shared" si="5"/>
        <v>Suisse du Nord-OuestNouvelle construction</v>
      </c>
      <c r="B64" s="5" t="s">
        <v>50</v>
      </c>
      <c r="C64" s="21">
        <v>51.25</v>
      </c>
      <c r="D64" s="22">
        <v>83.2</v>
      </c>
      <c r="E64" s="22">
        <v>83.2</v>
      </c>
      <c r="F64" s="22">
        <v>85.9</v>
      </c>
      <c r="G64" s="22">
        <v>87.7</v>
      </c>
      <c r="H64" s="22">
        <v>89.9</v>
      </c>
      <c r="I64" s="22">
        <v>89.7</v>
      </c>
      <c r="J64" s="22">
        <v>89.5</v>
      </c>
      <c r="K64" s="22">
        <v>88.4</v>
      </c>
      <c r="L64" s="22">
        <v>88.2</v>
      </c>
      <c r="M64" s="22">
        <v>85.8</v>
      </c>
      <c r="N64" s="22">
        <v>85.6</v>
      </c>
      <c r="O64" s="22">
        <v>84.3</v>
      </c>
      <c r="P64" s="22">
        <v>87.5</v>
      </c>
      <c r="Q64" s="22">
        <v>89.5</v>
      </c>
      <c r="R64" s="22">
        <v>89.5</v>
      </c>
      <c r="S64" s="22">
        <v>90.1</v>
      </c>
      <c r="T64" s="22">
        <v>92.1</v>
      </c>
      <c r="U64" s="22">
        <v>93</v>
      </c>
      <c r="V64" s="22">
        <v>96.4</v>
      </c>
      <c r="W64" s="22">
        <v>98</v>
      </c>
      <c r="X64" s="22">
        <v>99.2</v>
      </c>
      <c r="Y64" s="22">
        <v>97</v>
      </c>
      <c r="Z64" s="22">
        <v>95.8</v>
      </c>
      <c r="AA64" s="22">
        <v>96.1</v>
      </c>
      <c r="AB64" s="22">
        <v>97</v>
      </c>
      <c r="AC64" s="22">
        <v>97.8</v>
      </c>
      <c r="AD64" s="22">
        <v>97.8</v>
      </c>
      <c r="AE64" s="22">
        <v>98.3</v>
      </c>
      <c r="AF64" s="22">
        <v>98.5</v>
      </c>
      <c r="AG64" s="22">
        <v>99.8</v>
      </c>
      <c r="AH64" s="22">
        <v>100.2</v>
      </c>
      <c r="AI64" s="22">
        <v>101</v>
      </c>
      <c r="AJ64" s="22">
        <v>100.4</v>
      </c>
      <c r="AK64" s="22">
        <v>99.6</v>
      </c>
      <c r="AL64" s="23">
        <v>100</v>
      </c>
      <c r="AM64" s="23">
        <v>100.2</v>
      </c>
      <c r="AN64" s="23">
        <v>99.7</v>
      </c>
      <c r="AO64" s="23">
        <v>98.7</v>
      </c>
      <c r="AP64" s="23">
        <v>99.5</v>
      </c>
      <c r="AQ64" s="22">
        <v>99.3</v>
      </c>
      <c r="AR64" s="22">
        <v>99.2</v>
      </c>
      <c r="AS64" s="22">
        <v>99.8</v>
      </c>
      <c r="AT64" s="22">
        <v>100.1</v>
      </c>
      <c r="AU64" s="22">
        <v>100.1</v>
      </c>
      <c r="AV64" s="22">
        <v>99.5</v>
      </c>
      <c r="AW64" s="22">
        <v>101.7</v>
      </c>
      <c r="AX64" s="22">
        <v>104.9</v>
      </c>
      <c r="AY64" s="22">
        <v>112.1</v>
      </c>
      <c r="AZ64" s="22">
        <v>115.3</v>
      </c>
      <c r="BA64" s="23">
        <v>117.1</v>
      </c>
      <c r="BB64" s="70"/>
      <c r="BC64" s="70"/>
      <c r="BD64" s="70"/>
      <c r="BE64" s="70"/>
      <c r="BF64" s="70"/>
      <c r="BG64" s="70"/>
      <c r="BH64" s="70"/>
      <c r="BI64" s="70"/>
      <c r="BJ64" s="70"/>
      <c r="BK64" s="70"/>
      <c r="BL64" s="70"/>
      <c r="BM64" s="70"/>
      <c r="BN64" s="70"/>
      <c r="BO64" s="70"/>
      <c r="BP64" s="70"/>
    </row>
    <row r="65" spans="1:68" ht="12.75" customHeight="1" x14ac:dyDescent="0.25">
      <c r="A65" s="47" t="str">
        <f t="shared" si="5"/>
        <v>Suisse du Nord-OuestConstruction d’immeubles d‘habitation</v>
      </c>
      <c r="B65" s="5" t="s">
        <v>51</v>
      </c>
      <c r="C65" s="21">
        <v>8.93</v>
      </c>
      <c r="D65" s="22">
        <v>84.2</v>
      </c>
      <c r="E65" s="22">
        <v>84.1</v>
      </c>
      <c r="F65" s="22">
        <v>86.6</v>
      </c>
      <c r="G65" s="22">
        <v>88.4</v>
      </c>
      <c r="H65" s="22">
        <v>90.9</v>
      </c>
      <c r="I65" s="22">
        <v>90.6</v>
      </c>
      <c r="J65" s="22">
        <v>90</v>
      </c>
      <c r="K65" s="22">
        <v>89</v>
      </c>
      <c r="L65" s="22">
        <v>88.7</v>
      </c>
      <c r="M65" s="22">
        <v>86.2</v>
      </c>
      <c r="N65" s="22">
        <v>86</v>
      </c>
      <c r="O65" s="22">
        <v>84.6</v>
      </c>
      <c r="P65" s="22">
        <v>88.4</v>
      </c>
      <c r="Q65" s="22">
        <v>90.3</v>
      </c>
      <c r="R65" s="22">
        <v>90.4</v>
      </c>
      <c r="S65" s="22">
        <v>91</v>
      </c>
      <c r="T65" s="22">
        <v>92.9</v>
      </c>
      <c r="U65" s="22">
        <v>93.9</v>
      </c>
      <c r="V65" s="22">
        <v>97.2</v>
      </c>
      <c r="W65" s="22">
        <v>98.7</v>
      </c>
      <c r="X65" s="22">
        <v>99.9</v>
      </c>
      <c r="Y65" s="22">
        <v>97.4</v>
      </c>
      <c r="Z65" s="22">
        <v>96</v>
      </c>
      <c r="AA65" s="22">
        <v>96.4</v>
      </c>
      <c r="AB65" s="22">
        <v>97.2</v>
      </c>
      <c r="AC65" s="22">
        <v>98.1</v>
      </c>
      <c r="AD65" s="22">
        <v>97.7</v>
      </c>
      <c r="AE65" s="22">
        <v>98.4</v>
      </c>
      <c r="AF65" s="22">
        <v>98.7</v>
      </c>
      <c r="AG65" s="22">
        <v>100.2</v>
      </c>
      <c r="AH65" s="22">
        <v>100.5</v>
      </c>
      <c r="AI65" s="22">
        <v>101.6</v>
      </c>
      <c r="AJ65" s="22">
        <v>100.5</v>
      </c>
      <c r="AK65" s="22">
        <v>99.7</v>
      </c>
      <c r="AL65" s="22">
        <v>100</v>
      </c>
      <c r="AM65" s="23">
        <v>100.6</v>
      </c>
      <c r="AN65" s="23">
        <v>100</v>
      </c>
      <c r="AO65" s="23">
        <v>99</v>
      </c>
      <c r="AP65" s="23">
        <v>100.1</v>
      </c>
      <c r="AQ65" s="22">
        <v>99.8</v>
      </c>
      <c r="AR65" s="22">
        <v>100.2</v>
      </c>
      <c r="AS65" s="22">
        <v>100.7</v>
      </c>
      <c r="AT65" s="22">
        <v>101.2</v>
      </c>
      <c r="AU65" s="22">
        <v>101.3</v>
      </c>
      <c r="AV65" s="22">
        <v>100.6</v>
      </c>
      <c r="AW65" s="22">
        <v>102.8</v>
      </c>
      <c r="AX65" s="22">
        <v>106</v>
      </c>
      <c r="AY65" s="22">
        <v>113.4</v>
      </c>
      <c r="AZ65" s="22">
        <v>117.1</v>
      </c>
      <c r="BA65" s="23">
        <v>118.8</v>
      </c>
      <c r="BB65" s="70"/>
      <c r="BC65" s="70"/>
      <c r="BD65" s="70"/>
      <c r="BE65" s="70"/>
      <c r="BF65" s="70"/>
      <c r="BG65" s="70"/>
      <c r="BH65" s="70"/>
      <c r="BI65" s="70"/>
      <c r="BJ65" s="70"/>
      <c r="BK65" s="70"/>
      <c r="BL65" s="70"/>
      <c r="BM65" s="70"/>
      <c r="BN65" s="70"/>
      <c r="BO65" s="70"/>
      <c r="BP65" s="70"/>
    </row>
    <row r="66" spans="1:68" ht="12.75" customHeight="1" x14ac:dyDescent="0.25">
      <c r="A66" s="47" t="str">
        <f t="shared" si="5"/>
        <v>Suisse du Nord-OuestConstruction d’imm. d‘habitation en bois</v>
      </c>
      <c r="B66" s="5" t="s">
        <v>52</v>
      </c>
      <c r="C66" s="21">
        <v>26.51</v>
      </c>
      <c r="D66" s="23" t="s">
        <v>16</v>
      </c>
      <c r="E66" s="23" t="s">
        <v>16</v>
      </c>
      <c r="F66" s="23" t="s">
        <v>16</v>
      </c>
      <c r="G66" s="23" t="s">
        <v>16</v>
      </c>
      <c r="H66" s="23" t="s">
        <v>16</v>
      </c>
      <c r="I66" s="23" t="s">
        <v>16</v>
      </c>
      <c r="J66" s="23" t="s">
        <v>16</v>
      </c>
      <c r="K66" s="23" t="s">
        <v>16</v>
      </c>
      <c r="L66" s="23" t="s">
        <v>16</v>
      </c>
      <c r="M66" s="22">
        <v>87.5</v>
      </c>
      <c r="N66" s="22">
        <v>86.7</v>
      </c>
      <c r="O66" s="22">
        <v>85.4</v>
      </c>
      <c r="P66" s="22">
        <v>87.5</v>
      </c>
      <c r="Q66" s="22">
        <v>89.7</v>
      </c>
      <c r="R66" s="22">
        <v>90.2</v>
      </c>
      <c r="S66" s="22">
        <v>90.5</v>
      </c>
      <c r="T66" s="22">
        <v>92.4</v>
      </c>
      <c r="U66" s="22">
        <v>93.5</v>
      </c>
      <c r="V66" s="22">
        <v>95.1</v>
      </c>
      <c r="W66" s="22">
        <v>96.9</v>
      </c>
      <c r="X66" s="22">
        <v>99.1</v>
      </c>
      <c r="Y66" s="22">
        <v>96.4</v>
      </c>
      <c r="Z66" s="22">
        <v>95.1</v>
      </c>
      <c r="AA66" s="22">
        <v>96.1</v>
      </c>
      <c r="AB66" s="22">
        <v>97.5</v>
      </c>
      <c r="AC66" s="22">
        <v>97.9</v>
      </c>
      <c r="AD66" s="22">
        <v>98.2</v>
      </c>
      <c r="AE66" s="22">
        <v>98.8</v>
      </c>
      <c r="AF66" s="22">
        <v>98.4</v>
      </c>
      <c r="AG66" s="22">
        <v>99.4</v>
      </c>
      <c r="AH66" s="22">
        <v>99.4</v>
      </c>
      <c r="AI66" s="22">
        <v>100</v>
      </c>
      <c r="AJ66" s="22">
        <v>99.3</v>
      </c>
      <c r="AK66" s="22">
        <v>99.1</v>
      </c>
      <c r="AL66" s="22">
        <v>100</v>
      </c>
      <c r="AM66" s="23">
        <v>100.1</v>
      </c>
      <c r="AN66" s="23">
        <v>99.2</v>
      </c>
      <c r="AO66" s="23">
        <v>98.8</v>
      </c>
      <c r="AP66" s="23">
        <v>98.7</v>
      </c>
      <c r="AQ66" s="22">
        <v>99.3</v>
      </c>
      <c r="AR66" s="22">
        <v>99.5</v>
      </c>
      <c r="AS66" s="22">
        <v>99.5</v>
      </c>
      <c r="AT66" s="22">
        <v>99.2</v>
      </c>
      <c r="AU66" s="22">
        <v>99.6</v>
      </c>
      <c r="AV66" s="22">
        <v>99.2</v>
      </c>
      <c r="AW66" s="22">
        <v>102.1</v>
      </c>
      <c r="AX66" s="22">
        <v>105.9</v>
      </c>
      <c r="AY66" s="22">
        <v>112.7</v>
      </c>
      <c r="AZ66" s="22">
        <v>115.3</v>
      </c>
      <c r="BA66" s="23">
        <v>116.9</v>
      </c>
      <c r="BB66" s="70"/>
      <c r="BC66" s="70"/>
      <c r="BD66" s="70"/>
      <c r="BE66" s="70"/>
      <c r="BF66" s="70"/>
      <c r="BG66" s="70"/>
      <c r="BH66" s="70"/>
      <c r="BI66" s="70"/>
      <c r="BJ66" s="70"/>
      <c r="BK66" s="70"/>
      <c r="BL66" s="70"/>
      <c r="BM66" s="70"/>
      <c r="BN66" s="70"/>
      <c r="BO66" s="70"/>
      <c r="BP66" s="70"/>
    </row>
    <row r="67" spans="1:68" ht="12.75" customHeight="1" x14ac:dyDescent="0.25">
      <c r="A67" s="47" t="str">
        <f t="shared" si="5"/>
        <v>Suisse du Nord-OuestConstruction d'habitations individuelles</v>
      </c>
      <c r="B67" s="5" t="s">
        <v>53</v>
      </c>
      <c r="C67" s="21">
        <v>7.08</v>
      </c>
      <c r="D67" s="22"/>
      <c r="E67" s="22"/>
      <c r="F67" s="22"/>
      <c r="G67" s="22"/>
      <c r="H67" s="22"/>
      <c r="I67" s="22"/>
      <c r="J67" s="22"/>
      <c r="K67" s="22"/>
      <c r="L67" s="22"/>
      <c r="M67" s="22"/>
      <c r="N67" s="22"/>
      <c r="O67" s="22"/>
      <c r="P67" s="22"/>
      <c r="Q67" s="22"/>
      <c r="R67" s="22"/>
      <c r="S67" s="22"/>
      <c r="T67" s="22"/>
      <c r="U67" s="22"/>
      <c r="V67" s="22"/>
      <c r="W67" s="22"/>
      <c r="X67" s="22"/>
      <c r="Y67" s="22"/>
      <c r="Z67" s="22"/>
      <c r="AA67" s="22"/>
      <c r="AB67" s="22">
        <v>97</v>
      </c>
      <c r="AC67" s="22">
        <v>97.8</v>
      </c>
      <c r="AD67" s="22">
        <v>97.9</v>
      </c>
      <c r="AE67" s="22">
        <v>98.7</v>
      </c>
      <c r="AF67" s="22">
        <v>98.6</v>
      </c>
      <c r="AG67" s="22">
        <v>99.6</v>
      </c>
      <c r="AH67" s="22">
        <v>99.9</v>
      </c>
      <c r="AI67" s="22">
        <v>101.3</v>
      </c>
      <c r="AJ67" s="22">
        <v>100.9</v>
      </c>
      <c r="AK67" s="22">
        <v>99.5</v>
      </c>
      <c r="AL67" s="23">
        <v>100</v>
      </c>
      <c r="AM67" s="23">
        <v>100.5</v>
      </c>
      <c r="AN67" s="23">
        <v>99.9</v>
      </c>
      <c r="AO67" s="23">
        <v>98.4</v>
      </c>
      <c r="AP67" s="23">
        <v>99.1</v>
      </c>
      <c r="AQ67" s="22">
        <v>99.7</v>
      </c>
      <c r="AR67" s="22">
        <v>99.3</v>
      </c>
      <c r="AS67" s="22">
        <v>100.6</v>
      </c>
      <c r="AT67" s="22">
        <v>100.5</v>
      </c>
      <c r="AU67" s="22">
        <v>100.8</v>
      </c>
      <c r="AV67" s="22">
        <v>100.1</v>
      </c>
      <c r="AW67" s="22">
        <v>101.6</v>
      </c>
      <c r="AX67" s="22">
        <v>104.6</v>
      </c>
      <c r="AY67" s="22">
        <v>111.6</v>
      </c>
      <c r="AZ67" s="22">
        <v>114.7</v>
      </c>
      <c r="BA67" s="23">
        <v>117</v>
      </c>
      <c r="BB67" s="70"/>
      <c r="BC67" s="70"/>
      <c r="BD67" s="70"/>
      <c r="BE67" s="70"/>
      <c r="BF67" s="70"/>
      <c r="BG67" s="70"/>
      <c r="BH67" s="70"/>
      <c r="BI67" s="70"/>
      <c r="BJ67" s="70"/>
      <c r="BK67" s="70"/>
      <c r="BL67" s="70"/>
      <c r="BM67" s="70"/>
      <c r="BN67" s="70"/>
      <c r="BO67" s="70"/>
      <c r="BP67" s="70"/>
    </row>
    <row r="68" spans="1:68" ht="12.75" customHeight="1" x14ac:dyDescent="0.25">
      <c r="A68" s="47" t="str">
        <f t="shared" si="5"/>
        <v>Suisse du Nord-OuestConstruction d'immeubles administratifs</v>
      </c>
      <c r="B68" s="24" t="s">
        <v>54</v>
      </c>
      <c r="C68" s="21">
        <v>3.96</v>
      </c>
      <c r="D68" s="22">
        <v>80.3</v>
      </c>
      <c r="E68" s="22">
        <v>80.5</v>
      </c>
      <c r="F68" s="22">
        <v>83.6</v>
      </c>
      <c r="G68" s="22">
        <v>85.4</v>
      </c>
      <c r="H68" s="22">
        <v>86.8</v>
      </c>
      <c r="I68" s="22">
        <v>86.8</v>
      </c>
      <c r="J68" s="22">
        <v>87.9</v>
      </c>
      <c r="K68" s="22">
        <v>86.6</v>
      </c>
      <c r="L68" s="22">
        <v>86.5</v>
      </c>
      <c r="M68" s="22">
        <v>84.7</v>
      </c>
      <c r="N68" s="22">
        <v>84.5</v>
      </c>
      <c r="O68" s="22">
        <v>83.4</v>
      </c>
      <c r="P68" s="22">
        <v>84.9</v>
      </c>
      <c r="Q68" s="22">
        <v>86.8</v>
      </c>
      <c r="R68" s="22">
        <v>86.7</v>
      </c>
      <c r="S68" s="22">
        <v>87.5</v>
      </c>
      <c r="T68" s="22">
        <v>89.6</v>
      </c>
      <c r="U68" s="22">
        <v>90.5</v>
      </c>
      <c r="V68" s="22">
        <v>94</v>
      </c>
      <c r="W68" s="22">
        <v>95.9</v>
      </c>
      <c r="X68" s="22">
        <v>96.9</v>
      </c>
      <c r="Y68" s="22">
        <v>95.9</v>
      </c>
      <c r="Z68" s="22">
        <v>95.3</v>
      </c>
      <c r="AA68" s="22">
        <v>95.5</v>
      </c>
      <c r="AB68" s="22">
        <v>96.3</v>
      </c>
      <c r="AC68" s="22">
        <v>97.5</v>
      </c>
      <c r="AD68" s="22">
        <v>97.7</v>
      </c>
      <c r="AE68" s="22">
        <v>97.3</v>
      </c>
      <c r="AF68" s="22">
        <v>97.7</v>
      </c>
      <c r="AG68" s="22">
        <v>99.2</v>
      </c>
      <c r="AH68" s="22">
        <v>99.8</v>
      </c>
      <c r="AI68" s="22">
        <v>99.3</v>
      </c>
      <c r="AJ68" s="22">
        <v>99.8</v>
      </c>
      <c r="AK68" s="22">
        <v>99.5</v>
      </c>
      <c r="AL68" s="22">
        <v>100</v>
      </c>
      <c r="AM68" s="23">
        <v>99.1</v>
      </c>
      <c r="AN68" s="23">
        <v>98.6</v>
      </c>
      <c r="AO68" s="23">
        <v>97.7</v>
      </c>
      <c r="AP68" s="23">
        <v>97.8</v>
      </c>
      <c r="AQ68" s="22">
        <v>96.8</v>
      </c>
      <c r="AR68" s="22">
        <v>95.9</v>
      </c>
      <c r="AS68" s="22">
        <v>95.9</v>
      </c>
      <c r="AT68" s="22">
        <v>96.1</v>
      </c>
      <c r="AU68" s="22">
        <v>95.9</v>
      </c>
      <c r="AV68" s="22">
        <v>95.4</v>
      </c>
      <c r="AW68" s="22">
        <v>97.3</v>
      </c>
      <c r="AX68" s="22">
        <v>99.9</v>
      </c>
      <c r="AY68" s="22">
        <v>107.1</v>
      </c>
      <c r="AZ68" s="22">
        <v>109.6</v>
      </c>
      <c r="BA68" s="23">
        <v>111.6</v>
      </c>
      <c r="BB68" s="70"/>
      <c r="BC68" s="70"/>
      <c r="BD68" s="70"/>
      <c r="BE68" s="70"/>
      <c r="BF68" s="70"/>
      <c r="BG68" s="70"/>
      <c r="BH68" s="70"/>
      <c r="BI68" s="70"/>
      <c r="BJ68" s="70"/>
      <c r="BK68" s="70"/>
      <c r="BL68" s="70"/>
      <c r="BM68" s="70"/>
      <c r="BN68" s="70"/>
      <c r="BO68" s="70"/>
      <c r="BP68" s="70"/>
    </row>
    <row r="69" spans="1:68" ht="12.75" customHeight="1" x14ac:dyDescent="0.25">
      <c r="A69" s="47" t="str">
        <f t="shared" si="5"/>
        <v>Suisse du Nord-OuestConstruction de halles métalliques</v>
      </c>
      <c r="B69" s="5" t="s">
        <v>55</v>
      </c>
      <c r="C69" s="21">
        <v>4.78</v>
      </c>
      <c r="D69" s="22"/>
      <c r="E69" s="22"/>
      <c r="F69" s="22"/>
      <c r="G69" s="22"/>
      <c r="H69" s="22"/>
      <c r="I69" s="22"/>
      <c r="J69" s="22"/>
      <c r="K69" s="22"/>
      <c r="L69" s="22"/>
      <c r="M69" s="22"/>
      <c r="N69" s="22"/>
      <c r="O69" s="22"/>
      <c r="P69" s="22"/>
      <c r="Q69" s="22"/>
      <c r="R69" s="22"/>
      <c r="S69" s="22"/>
      <c r="T69" s="22"/>
      <c r="U69" s="22"/>
      <c r="V69" s="22"/>
      <c r="W69" s="22"/>
      <c r="X69" s="22"/>
      <c r="Y69" s="22"/>
      <c r="Z69" s="22"/>
      <c r="AA69" s="22"/>
      <c r="AB69" s="22">
        <v>97</v>
      </c>
      <c r="AC69" s="22">
        <v>97.8</v>
      </c>
      <c r="AD69" s="22">
        <v>97.9</v>
      </c>
      <c r="AE69" s="22">
        <v>98.8</v>
      </c>
      <c r="AF69" s="22">
        <v>99.4</v>
      </c>
      <c r="AG69" s="22">
        <v>100.2</v>
      </c>
      <c r="AH69" s="22">
        <v>100.8</v>
      </c>
      <c r="AI69" s="22">
        <v>101.2</v>
      </c>
      <c r="AJ69" s="22">
        <v>100.5</v>
      </c>
      <c r="AK69" s="22">
        <v>99.5</v>
      </c>
      <c r="AL69" s="23">
        <v>100</v>
      </c>
      <c r="AM69" s="23">
        <v>99.9</v>
      </c>
      <c r="AN69" s="23">
        <v>99.8</v>
      </c>
      <c r="AO69" s="23">
        <v>99.2</v>
      </c>
      <c r="AP69" s="23">
        <v>100.6</v>
      </c>
      <c r="AQ69" s="22">
        <v>100.2</v>
      </c>
      <c r="AR69" s="22">
        <v>100.1</v>
      </c>
      <c r="AS69" s="22">
        <v>100.8</v>
      </c>
      <c r="AT69" s="22">
        <v>100.8</v>
      </c>
      <c r="AU69" s="22">
        <v>100.7</v>
      </c>
      <c r="AV69" s="22">
        <v>100.2</v>
      </c>
      <c r="AW69" s="22">
        <v>102.9</v>
      </c>
      <c r="AX69" s="22">
        <v>107</v>
      </c>
      <c r="AY69" s="22">
        <v>113.8</v>
      </c>
      <c r="AZ69" s="22">
        <v>116.1</v>
      </c>
      <c r="BA69" s="23">
        <v>116.9</v>
      </c>
      <c r="BB69" s="70"/>
      <c r="BC69" s="70"/>
      <c r="BD69" s="70"/>
      <c r="BE69" s="70"/>
      <c r="BF69" s="70"/>
      <c r="BG69" s="70"/>
      <c r="BH69" s="70"/>
      <c r="BI69" s="70"/>
      <c r="BJ69" s="70"/>
      <c r="BK69" s="70"/>
      <c r="BL69" s="70"/>
      <c r="BM69" s="70"/>
      <c r="BN69" s="70"/>
      <c r="BO69" s="70"/>
      <c r="BP69" s="70"/>
    </row>
    <row r="70" spans="1:68" ht="12.75" customHeight="1" x14ac:dyDescent="0.25">
      <c r="A70" s="47" t="str">
        <f t="shared" si="5"/>
        <v>Suisse du Nord-OuestRénovation, transformation</v>
      </c>
      <c r="B70" s="5" t="s">
        <v>56</v>
      </c>
      <c r="C70" s="21">
        <v>33.81</v>
      </c>
      <c r="D70" s="22"/>
      <c r="E70" s="22"/>
      <c r="F70" s="22"/>
      <c r="G70" s="22"/>
      <c r="H70" s="22"/>
      <c r="I70" s="22"/>
      <c r="J70" s="22"/>
      <c r="K70" s="22"/>
      <c r="L70" s="22"/>
      <c r="M70" s="22"/>
      <c r="N70" s="22"/>
      <c r="O70" s="22"/>
      <c r="P70" s="22"/>
      <c r="Q70" s="22"/>
      <c r="R70" s="22"/>
      <c r="S70" s="22"/>
      <c r="T70" s="22"/>
      <c r="U70" s="22"/>
      <c r="V70" s="22"/>
      <c r="W70" s="22"/>
      <c r="X70" s="22"/>
      <c r="Y70" s="22"/>
      <c r="Z70" s="22"/>
      <c r="AA70" s="22"/>
      <c r="AB70" s="22">
        <v>95.4</v>
      </c>
      <c r="AC70" s="22">
        <v>96.2</v>
      </c>
      <c r="AD70" s="22">
        <v>96.5</v>
      </c>
      <c r="AE70" s="22">
        <v>96.4</v>
      </c>
      <c r="AF70" s="22">
        <v>97.1</v>
      </c>
      <c r="AG70" s="22">
        <v>98.8</v>
      </c>
      <c r="AH70" s="22">
        <v>99.3</v>
      </c>
      <c r="AI70" s="22">
        <v>101.1</v>
      </c>
      <c r="AJ70" s="22">
        <v>100.2</v>
      </c>
      <c r="AK70" s="22">
        <v>99.8</v>
      </c>
      <c r="AL70" s="23">
        <v>100</v>
      </c>
      <c r="AM70" s="23">
        <v>99.1</v>
      </c>
      <c r="AN70" s="23">
        <v>97.7</v>
      </c>
      <c r="AO70" s="23">
        <v>96.9</v>
      </c>
      <c r="AP70" s="23">
        <v>97</v>
      </c>
      <c r="AQ70" s="22">
        <v>96.3</v>
      </c>
      <c r="AR70" s="22">
        <v>95.8</v>
      </c>
      <c r="AS70" s="22">
        <v>97.7</v>
      </c>
      <c r="AT70" s="22">
        <v>97.1</v>
      </c>
      <c r="AU70" s="22">
        <v>97.2</v>
      </c>
      <c r="AV70" s="22">
        <v>96.3</v>
      </c>
      <c r="AW70" s="22">
        <v>98.4</v>
      </c>
      <c r="AX70" s="22">
        <v>101.3</v>
      </c>
      <c r="AY70" s="22">
        <v>108</v>
      </c>
      <c r="AZ70" s="22">
        <v>110.5</v>
      </c>
      <c r="BA70" s="23">
        <v>112</v>
      </c>
      <c r="BB70" s="70"/>
      <c r="BC70" s="70"/>
      <c r="BD70" s="70"/>
      <c r="BE70" s="70"/>
      <c r="BF70" s="70"/>
      <c r="BG70" s="70"/>
      <c r="BH70" s="70"/>
      <c r="BI70" s="70"/>
      <c r="BJ70" s="70"/>
      <c r="BK70" s="70"/>
      <c r="BL70" s="70"/>
      <c r="BM70" s="70"/>
      <c r="BN70" s="70"/>
      <c r="BO70" s="70"/>
      <c r="BP70" s="70"/>
    </row>
    <row r="71" spans="1:68" ht="12.75" customHeight="1" x14ac:dyDescent="0.25">
      <c r="A71" s="47" t="str">
        <f t="shared" si="5"/>
        <v>Suisse du Nord-OuestRénovation d’immeubles d‘hab. Minergie</v>
      </c>
      <c r="B71" s="5" t="s">
        <v>65</v>
      </c>
      <c r="C71" s="21">
        <v>0.44</v>
      </c>
      <c r="D71" s="22">
        <v>78.8</v>
      </c>
      <c r="E71" s="22">
        <v>77.900000000000006</v>
      </c>
      <c r="F71" s="22">
        <v>80</v>
      </c>
      <c r="G71" s="22">
        <v>82.6</v>
      </c>
      <c r="H71" s="22">
        <v>83.6</v>
      </c>
      <c r="I71" s="22">
        <v>84.4</v>
      </c>
      <c r="J71" s="22">
        <v>84.6</v>
      </c>
      <c r="K71" s="22">
        <v>84</v>
      </c>
      <c r="L71" s="22">
        <v>84.5</v>
      </c>
      <c r="M71" s="22">
        <v>83.5</v>
      </c>
      <c r="N71" s="22">
        <v>83.1</v>
      </c>
      <c r="O71" s="22">
        <v>82.8</v>
      </c>
      <c r="P71" s="22">
        <v>84.1</v>
      </c>
      <c r="Q71" s="22">
        <v>86</v>
      </c>
      <c r="R71" s="22">
        <v>86.6</v>
      </c>
      <c r="S71" s="22">
        <v>87.3</v>
      </c>
      <c r="T71" s="22">
        <v>88.6</v>
      </c>
      <c r="U71" s="22">
        <v>90.4</v>
      </c>
      <c r="V71" s="22">
        <v>92.5</v>
      </c>
      <c r="W71" s="22">
        <v>94.1</v>
      </c>
      <c r="X71" s="22">
        <v>95.7</v>
      </c>
      <c r="Y71" s="22">
        <v>95.7</v>
      </c>
      <c r="Z71" s="22">
        <v>95.6</v>
      </c>
      <c r="AA71" s="22">
        <v>95.4</v>
      </c>
      <c r="AB71" s="22">
        <v>96.3</v>
      </c>
      <c r="AC71" s="22">
        <v>97.2</v>
      </c>
      <c r="AD71" s="22">
        <v>97.2</v>
      </c>
      <c r="AE71" s="22">
        <v>97.8</v>
      </c>
      <c r="AF71" s="22">
        <v>98.2</v>
      </c>
      <c r="AG71" s="22">
        <v>99.7</v>
      </c>
      <c r="AH71" s="22">
        <v>99.9</v>
      </c>
      <c r="AI71" s="22">
        <v>101.8</v>
      </c>
      <c r="AJ71" s="22">
        <v>101.2</v>
      </c>
      <c r="AK71" s="22">
        <v>100.3</v>
      </c>
      <c r="AL71" s="22">
        <v>100</v>
      </c>
      <c r="AM71" s="23">
        <v>100.3</v>
      </c>
      <c r="AN71" s="23">
        <v>99.4</v>
      </c>
      <c r="AO71" s="23">
        <v>97.9</v>
      </c>
      <c r="AP71" s="23">
        <v>99</v>
      </c>
      <c r="AQ71" s="22">
        <v>98.9</v>
      </c>
      <c r="AR71" s="22">
        <v>99</v>
      </c>
      <c r="AS71" s="22">
        <v>100.8</v>
      </c>
      <c r="AT71" s="22">
        <v>100.9</v>
      </c>
      <c r="AU71" s="22">
        <v>101.8</v>
      </c>
      <c r="AV71" s="22">
        <v>100.7</v>
      </c>
      <c r="AW71" s="22">
        <v>102.5</v>
      </c>
      <c r="AX71" s="22">
        <v>105.8</v>
      </c>
      <c r="AY71" s="22">
        <v>113.8</v>
      </c>
      <c r="AZ71" s="22">
        <v>116.8</v>
      </c>
      <c r="BA71" s="23">
        <v>118.4</v>
      </c>
      <c r="BB71" s="70"/>
      <c r="BC71" s="70"/>
      <c r="BD71" s="70"/>
      <c r="BE71" s="70"/>
      <c r="BF71" s="70"/>
      <c r="BG71" s="70"/>
      <c r="BH71" s="70"/>
      <c r="BI71" s="70"/>
      <c r="BJ71" s="70"/>
      <c r="BK71" s="70"/>
      <c r="BL71" s="70"/>
      <c r="BM71" s="70"/>
      <c r="BN71" s="70"/>
      <c r="BO71" s="70"/>
      <c r="BP71" s="70"/>
    </row>
    <row r="72" spans="1:68" ht="12.75" customHeight="1" x14ac:dyDescent="0.25">
      <c r="A72" s="47" t="str">
        <f t="shared" si="5"/>
        <v>Suisse du Nord-OuestRénovation d’immeubles d‘hab. non Minergie</v>
      </c>
      <c r="B72" s="5" t="s">
        <v>58</v>
      </c>
      <c r="C72" s="21">
        <v>14.34</v>
      </c>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v>100</v>
      </c>
      <c r="AM72" s="23">
        <v>98.9</v>
      </c>
      <c r="AN72" s="23">
        <v>97.7</v>
      </c>
      <c r="AO72" s="23">
        <v>97.2</v>
      </c>
      <c r="AP72" s="23">
        <v>96.3</v>
      </c>
      <c r="AQ72" s="22">
        <v>96.1</v>
      </c>
      <c r="AR72" s="22">
        <v>95.1</v>
      </c>
      <c r="AS72" s="22">
        <v>96.9</v>
      </c>
      <c r="AT72" s="22">
        <v>96.1</v>
      </c>
      <c r="AU72" s="22">
        <v>95.8</v>
      </c>
      <c r="AV72" s="22">
        <v>95.2</v>
      </c>
      <c r="AW72" s="22" t="s">
        <v>16</v>
      </c>
      <c r="AX72" s="22" t="s">
        <v>16</v>
      </c>
      <c r="AY72" s="22" t="s">
        <v>16</v>
      </c>
      <c r="AZ72" s="22" t="s">
        <v>16</v>
      </c>
      <c r="BA72" s="23" t="s">
        <v>16</v>
      </c>
      <c r="BB72" s="70"/>
      <c r="BC72" s="70"/>
      <c r="BD72" s="70"/>
      <c r="BE72" s="70"/>
      <c r="BF72" s="70"/>
      <c r="BG72" s="70"/>
      <c r="BH72" s="70"/>
      <c r="BI72" s="70"/>
      <c r="BJ72" s="70"/>
      <c r="BK72" s="70"/>
      <c r="BL72" s="70"/>
      <c r="BM72" s="70"/>
      <c r="BN72" s="70"/>
      <c r="BO72" s="70"/>
      <c r="BP72" s="70"/>
    </row>
    <row r="73" spans="1:68" ht="12.75" customHeight="1" x14ac:dyDescent="0.25">
      <c r="A73" s="47" t="str">
        <f t="shared" si="5"/>
        <v>Suisse du Nord-OuestRénovation d'immeubles administratifs</v>
      </c>
      <c r="B73" s="5" t="s">
        <v>59</v>
      </c>
      <c r="C73" s="21">
        <v>19.02</v>
      </c>
      <c r="D73" s="22"/>
      <c r="E73" s="22"/>
      <c r="F73" s="22"/>
      <c r="G73" s="22"/>
      <c r="H73" s="22"/>
      <c r="I73" s="22"/>
      <c r="J73" s="22"/>
      <c r="K73" s="22"/>
      <c r="L73" s="22"/>
      <c r="M73" s="22"/>
      <c r="N73" s="22"/>
      <c r="O73" s="22"/>
      <c r="P73" s="22"/>
      <c r="Q73" s="22"/>
      <c r="R73" s="22"/>
      <c r="S73" s="22"/>
      <c r="T73" s="22"/>
      <c r="U73" s="22"/>
      <c r="V73" s="22"/>
      <c r="W73" s="22"/>
      <c r="X73" s="22"/>
      <c r="Y73" s="22"/>
      <c r="Z73" s="22"/>
      <c r="AA73" s="22"/>
      <c r="AB73" s="22">
        <v>94.2</v>
      </c>
      <c r="AC73" s="22">
        <v>94.9</v>
      </c>
      <c r="AD73" s="22">
        <v>95.6</v>
      </c>
      <c r="AE73" s="22">
        <v>94.7</v>
      </c>
      <c r="AF73" s="22">
        <v>95.6</v>
      </c>
      <c r="AG73" s="22">
        <v>97.7</v>
      </c>
      <c r="AH73" s="22">
        <v>98.5</v>
      </c>
      <c r="AI73" s="22">
        <v>100.1</v>
      </c>
      <c r="AJ73" s="22">
        <v>99</v>
      </c>
      <c r="AK73" s="22">
        <v>99.2</v>
      </c>
      <c r="AL73" s="23">
        <v>100</v>
      </c>
      <c r="AM73" s="23">
        <v>99.3</v>
      </c>
      <c r="AN73" s="23">
        <v>97.5</v>
      </c>
      <c r="AO73" s="23">
        <v>96.5</v>
      </c>
      <c r="AP73" s="23">
        <v>97.8</v>
      </c>
      <c r="AQ73" s="22">
        <v>96.6</v>
      </c>
      <c r="AR73" s="22">
        <v>96.7</v>
      </c>
      <c r="AS73" s="22">
        <v>98.6</v>
      </c>
      <c r="AT73" s="22">
        <v>98.2</v>
      </c>
      <c r="AU73" s="22">
        <v>98.8</v>
      </c>
      <c r="AV73" s="22">
        <v>97.6</v>
      </c>
      <c r="AW73" s="22">
        <v>100.2</v>
      </c>
      <c r="AX73" s="22">
        <v>103</v>
      </c>
      <c r="AY73" s="22">
        <v>108.5</v>
      </c>
      <c r="AZ73" s="22">
        <v>110.5</v>
      </c>
      <c r="BA73" s="23">
        <v>111.9</v>
      </c>
      <c r="BB73" s="70"/>
      <c r="BC73" s="70"/>
      <c r="BD73" s="70"/>
      <c r="BE73" s="70"/>
      <c r="BF73" s="70"/>
      <c r="BG73" s="70"/>
      <c r="BH73" s="70"/>
      <c r="BI73" s="70"/>
      <c r="BJ73" s="70"/>
      <c r="BK73" s="70"/>
      <c r="BL73" s="70"/>
      <c r="BM73" s="70"/>
      <c r="BN73" s="70"/>
      <c r="BO73" s="70"/>
      <c r="BP73" s="70"/>
    </row>
    <row r="74" spans="1:68" ht="12.75" customHeight="1" x14ac:dyDescent="0.25">
      <c r="A74" s="47" t="str">
        <f t="shared" si="5"/>
        <v>Suisse du Nord-OuestGénie civil</v>
      </c>
      <c r="B74" s="5" t="s">
        <v>60</v>
      </c>
      <c r="C74" s="21">
        <v>14.94</v>
      </c>
      <c r="D74" s="22">
        <v>85.3</v>
      </c>
      <c r="E74" s="22">
        <v>85.2</v>
      </c>
      <c r="F74" s="22">
        <v>86.6</v>
      </c>
      <c r="G74" s="22">
        <v>88.5</v>
      </c>
      <c r="H74" s="22">
        <v>93.9</v>
      </c>
      <c r="I74" s="22">
        <v>91.5</v>
      </c>
      <c r="J74" s="22">
        <v>86.8</v>
      </c>
      <c r="K74" s="22">
        <v>81</v>
      </c>
      <c r="L74" s="22">
        <v>81.3</v>
      </c>
      <c r="M74" s="22">
        <v>78.099999999999994</v>
      </c>
      <c r="N74" s="22">
        <v>81.8</v>
      </c>
      <c r="O74" s="22">
        <v>80</v>
      </c>
      <c r="P74" s="22">
        <v>84.6</v>
      </c>
      <c r="Q74" s="22">
        <v>83.5</v>
      </c>
      <c r="R74" s="22">
        <v>88</v>
      </c>
      <c r="S74" s="22">
        <v>88.8</v>
      </c>
      <c r="T74" s="22">
        <v>92</v>
      </c>
      <c r="U74" s="22">
        <v>95</v>
      </c>
      <c r="V74" s="22">
        <v>94.9</v>
      </c>
      <c r="W74" s="22">
        <v>93.5</v>
      </c>
      <c r="X74" s="22">
        <v>94.5</v>
      </c>
      <c r="Y74" s="22">
        <v>90.1</v>
      </c>
      <c r="Z74" s="22">
        <v>88.6</v>
      </c>
      <c r="AA74" s="22">
        <v>88.6</v>
      </c>
      <c r="AB74" s="22">
        <v>91.4</v>
      </c>
      <c r="AC74" s="22">
        <v>90.7</v>
      </c>
      <c r="AD74" s="22">
        <v>90.5</v>
      </c>
      <c r="AE74" s="22">
        <v>91.4</v>
      </c>
      <c r="AF74" s="22">
        <v>93.3</v>
      </c>
      <c r="AG74" s="22">
        <v>94</v>
      </c>
      <c r="AH74" s="22">
        <v>95.3</v>
      </c>
      <c r="AI74" s="22">
        <v>97.1</v>
      </c>
      <c r="AJ74" s="22">
        <v>98.1</v>
      </c>
      <c r="AK74" s="22">
        <v>98.9</v>
      </c>
      <c r="AL74" s="22">
        <v>100</v>
      </c>
      <c r="AM74" s="23">
        <v>99.9</v>
      </c>
      <c r="AN74" s="23">
        <v>99.4</v>
      </c>
      <c r="AO74" s="23">
        <v>97.9</v>
      </c>
      <c r="AP74" s="23">
        <v>98.9</v>
      </c>
      <c r="AQ74" s="22">
        <v>97.8</v>
      </c>
      <c r="AR74" s="22">
        <v>98.7</v>
      </c>
      <c r="AS74" s="22">
        <v>98.4</v>
      </c>
      <c r="AT74" s="22">
        <v>97.5</v>
      </c>
      <c r="AU74" s="22">
        <v>96.8</v>
      </c>
      <c r="AV74" s="22">
        <v>98</v>
      </c>
      <c r="AW74" s="22">
        <v>101.5</v>
      </c>
      <c r="AX74" s="22">
        <v>101.7</v>
      </c>
      <c r="AY74" s="22">
        <v>107.6</v>
      </c>
      <c r="AZ74" s="22">
        <v>112.7</v>
      </c>
      <c r="BA74" s="23">
        <v>113.2</v>
      </c>
      <c r="BB74" s="70"/>
      <c r="BC74" s="70"/>
      <c r="BD74" s="70"/>
      <c r="BE74" s="70"/>
      <c r="BF74" s="70"/>
      <c r="BG74" s="70"/>
      <c r="BH74" s="70"/>
      <c r="BI74" s="70"/>
      <c r="BJ74" s="70"/>
      <c r="BK74" s="70"/>
      <c r="BL74" s="70"/>
      <c r="BM74" s="70"/>
      <c r="BN74" s="70"/>
      <c r="BO74" s="70"/>
      <c r="BP74" s="70"/>
    </row>
    <row r="75" spans="1:68" ht="12.75" customHeight="1" x14ac:dyDescent="0.25">
      <c r="A75" s="47" t="str">
        <f t="shared" si="5"/>
        <v>Suisse du Nord-OuestConstruction de routes</v>
      </c>
      <c r="B75" s="5" t="s">
        <v>61</v>
      </c>
      <c r="C75" s="21">
        <v>12.02</v>
      </c>
      <c r="D75" s="22">
        <v>87.6</v>
      </c>
      <c r="E75" s="22">
        <v>87.5</v>
      </c>
      <c r="F75" s="22">
        <v>89</v>
      </c>
      <c r="G75" s="22">
        <v>90.9</v>
      </c>
      <c r="H75" s="22">
        <v>96.4</v>
      </c>
      <c r="I75" s="22">
        <v>94</v>
      </c>
      <c r="J75" s="22">
        <v>87.7</v>
      </c>
      <c r="K75" s="22">
        <v>81</v>
      </c>
      <c r="L75" s="22">
        <v>81.3</v>
      </c>
      <c r="M75" s="22">
        <v>77.900000000000006</v>
      </c>
      <c r="N75" s="22">
        <v>81.900000000000006</v>
      </c>
      <c r="O75" s="22">
        <v>78.400000000000006</v>
      </c>
      <c r="P75" s="22">
        <v>82.7</v>
      </c>
      <c r="Q75" s="22">
        <v>81.2</v>
      </c>
      <c r="R75" s="22">
        <v>86.6</v>
      </c>
      <c r="S75" s="22">
        <v>87.2</v>
      </c>
      <c r="T75" s="22">
        <v>92.8</v>
      </c>
      <c r="U75" s="22">
        <v>94.9</v>
      </c>
      <c r="V75" s="22">
        <v>95.1</v>
      </c>
      <c r="W75" s="22">
        <v>90.8</v>
      </c>
      <c r="X75" s="22">
        <v>92.6</v>
      </c>
      <c r="Y75" s="22">
        <v>87.8</v>
      </c>
      <c r="Z75" s="22">
        <v>87.1</v>
      </c>
      <c r="AA75" s="22">
        <v>86.2</v>
      </c>
      <c r="AB75" s="22">
        <v>89.9</v>
      </c>
      <c r="AC75" s="22">
        <v>89</v>
      </c>
      <c r="AD75" s="22">
        <v>89</v>
      </c>
      <c r="AE75" s="22">
        <v>90</v>
      </c>
      <c r="AF75" s="22">
        <v>92</v>
      </c>
      <c r="AG75" s="22">
        <v>93</v>
      </c>
      <c r="AH75" s="22">
        <v>94.4</v>
      </c>
      <c r="AI75" s="22">
        <v>96.3</v>
      </c>
      <c r="AJ75" s="22">
        <v>97.3</v>
      </c>
      <c r="AK75" s="22">
        <v>98.5</v>
      </c>
      <c r="AL75" s="22">
        <v>100</v>
      </c>
      <c r="AM75" s="23">
        <v>99.8</v>
      </c>
      <c r="AN75" s="23">
        <v>99.5</v>
      </c>
      <c r="AO75" s="23">
        <v>97.8</v>
      </c>
      <c r="AP75" s="23">
        <v>99.1</v>
      </c>
      <c r="AQ75" s="22">
        <v>97.7</v>
      </c>
      <c r="AR75" s="22">
        <v>98.5</v>
      </c>
      <c r="AS75" s="22">
        <v>98</v>
      </c>
      <c r="AT75" s="22">
        <v>96.7</v>
      </c>
      <c r="AU75" s="22">
        <v>95.8</v>
      </c>
      <c r="AV75" s="22">
        <v>97.3</v>
      </c>
      <c r="AW75" s="22">
        <v>99.6</v>
      </c>
      <c r="AX75" s="22">
        <v>100.6</v>
      </c>
      <c r="AY75" s="22">
        <v>106.3</v>
      </c>
      <c r="AZ75" s="22">
        <v>110.3</v>
      </c>
      <c r="BA75" s="23">
        <v>110.8</v>
      </c>
      <c r="BB75" s="70"/>
      <c r="BC75" s="70"/>
      <c r="BD75" s="70"/>
      <c r="BE75" s="70"/>
      <c r="BF75" s="70"/>
      <c r="BG75" s="70"/>
      <c r="BH75" s="70"/>
      <c r="BI75" s="70"/>
      <c r="BJ75" s="70"/>
      <c r="BK75" s="70"/>
      <c r="BL75" s="70"/>
      <c r="BM75" s="70"/>
      <c r="BN75" s="70"/>
      <c r="BO75" s="70"/>
      <c r="BP75" s="70"/>
    </row>
    <row r="76" spans="1:68" ht="12.75" customHeight="1" x14ac:dyDescent="0.25">
      <c r="A76" s="47" t="str">
        <f t="shared" si="5"/>
        <v>Suisse du Nord-OuestConstruction de passages inférieurs</v>
      </c>
      <c r="B76" s="5" t="s">
        <v>62</v>
      </c>
      <c r="C76" s="21">
        <v>2.72</v>
      </c>
      <c r="D76" s="23" t="s">
        <v>16</v>
      </c>
      <c r="E76" s="23" t="s">
        <v>16</v>
      </c>
      <c r="F76" s="23" t="s">
        <v>16</v>
      </c>
      <c r="G76" s="23" t="s">
        <v>16</v>
      </c>
      <c r="H76" s="23" t="s">
        <v>16</v>
      </c>
      <c r="I76" s="22">
        <v>94.8</v>
      </c>
      <c r="J76" s="22">
        <v>91.4</v>
      </c>
      <c r="K76" s="22">
        <v>86.2</v>
      </c>
      <c r="L76" s="22">
        <v>86.5</v>
      </c>
      <c r="M76" s="22">
        <v>83.3</v>
      </c>
      <c r="N76" s="22">
        <v>86.8</v>
      </c>
      <c r="O76" s="22">
        <v>86.7</v>
      </c>
      <c r="P76" s="22">
        <v>92</v>
      </c>
      <c r="Q76" s="22">
        <v>91.2</v>
      </c>
      <c r="R76" s="22">
        <v>95</v>
      </c>
      <c r="S76" s="22">
        <v>96</v>
      </c>
      <c r="T76" s="22">
        <v>96.9</v>
      </c>
      <c r="U76" s="22">
        <v>101.1</v>
      </c>
      <c r="V76" s="22">
        <v>100.8</v>
      </c>
      <c r="W76" s="22">
        <v>102.2</v>
      </c>
      <c r="X76" s="22">
        <v>102.4</v>
      </c>
      <c r="Y76" s="22">
        <v>98.1</v>
      </c>
      <c r="Z76" s="22">
        <v>95.8</v>
      </c>
      <c r="AA76" s="22">
        <v>96.6</v>
      </c>
      <c r="AB76" s="22">
        <v>98.7</v>
      </c>
      <c r="AC76" s="22">
        <v>99.2</v>
      </c>
      <c r="AD76" s="22">
        <v>97.7</v>
      </c>
      <c r="AE76" s="22">
        <v>98.4</v>
      </c>
      <c r="AF76" s="22">
        <v>99.4</v>
      </c>
      <c r="AG76" s="22">
        <v>98.7</v>
      </c>
      <c r="AH76" s="22">
        <v>99.6</v>
      </c>
      <c r="AI76" s="22">
        <v>101.2</v>
      </c>
      <c r="AJ76" s="22">
        <v>102.4</v>
      </c>
      <c r="AK76" s="22">
        <v>101.1</v>
      </c>
      <c r="AL76" s="22">
        <v>100</v>
      </c>
      <c r="AM76" s="23">
        <v>99.9</v>
      </c>
      <c r="AN76" s="23">
        <v>99.3</v>
      </c>
      <c r="AO76" s="23">
        <v>98</v>
      </c>
      <c r="AP76" s="23">
        <v>97.8</v>
      </c>
      <c r="AQ76" s="22">
        <v>98.1</v>
      </c>
      <c r="AR76" s="22">
        <v>99.3</v>
      </c>
      <c r="AS76" s="22">
        <v>100</v>
      </c>
      <c r="AT76" s="22">
        <v>100.9</v>
      </c>
      <c r="AU76" s="22">
        <v>100.8</v>
      </c>
      <c r="AV76" s="22">
        <v>100.9</v>
      </c>
      <c r="AW76" s="22">
        <v>103.4</v>
      </c>
      <c r="AX76" s="22">
        <v>105.9</v>
      </c>
      <c r="AY76" s="22">
        <v>113.3</v>
      </c>
      <c r="AZ76" s="22">
        <v>115.6</v>
      </c>
      <c r="BA76" s="23">
        <v>113.8</v>
      </c>
      <c r="BB76" s="70"/>
      <c r="BC76" s="70"/>
      <c r="BD76" s="70"/>
      <c r="BE76" s="70"/>
      <c r="BF76" s="70"/>
      <c r="BG76" s="70"/>
      <c r="BH76" s="70"/>
      <c r="BI76" s="70"/>
      <c r="BJ76" s="70"/>
      <c r="BK76" s="70"/>
      <c r="BL76" s="70"/>
      <c r="BM76" s="70"/>
      <c r="BN76" s="70"/>
      <c r="BO76" s="70"/>
      <c r="BP76" s="70"/>
    </row>
    <row r="77" spans="1:68" ht="12.75" customHeight="1" x14ac:dyDescent="0.25">
      <c r="A77" s="47" t="str">
        <f t="shared" si="5"/>
        <v>Suisse du Nord-OuestConstruction de parois antibruit</v>
      </c>
      <c r="B77" s="5" t="s">
        <v>63</v>
      </c>
      <c r="C77" s="21">
        <v>0.2</v>
      </c>
      <c r="D77" s="23"/>
      <c r="E77" s="23"/>
      <c r="F77" s="23"/>
      <c r="G77" s="23"/>
      <c r="H77" s="23"/>
      <c r="I77" s="22"/>
      <c r="J77" s="22"/>
      <c r="K77" s="22"/>
      <c r="L77" s="22"/>
      <c r="M77" s="22"/>
      <c r="N77" s="22"/>
      <c r="O77" s="22"/>
      <c r="P77" s="22"/>
      <c r="Q77" s="22"/>
      <c r="R77" s="22"/>
      <c r="S77" s="22"/>
      <c r="T77" s="22"/>
      <c r="U77" s="22"/>
      <c r="V77" s="22"/>
      <c r="W77" s="22"/>
      <c r="X77" s="22"/>
      <c r="Y77" s="22"/>
      <c r="Z77" s="22"/>
      <c r="AA77" s="22"/>
      <c r="AB77" s="22">
        <v>95.8</v>
      </c>
      <c r="AC77" s="22">
        <v>95.1</v>
      </c>
      <c r="AD77" s="22">
        <v>95.9</v>
      </c>
      <c r="AE77" s="22">
        <v>95.5</v>
      </c>
      <c r="AF77" s="22">
        <v>97.1</v>
      </c>
      <c r="AG77" s="22">
        <v>97.7</v>
      </c>
      <c r="AH77" s="22">
        <v>98.1</v>
      </c>
      <c r="AI77" s="22">
        <v>98.7</v>
      </c>
      <c r="AJ77" s="22">
        <v>99.3</v>
      </c>
      <c r="AK77" s="22">
        <v>97.7</v>
      </c>
      <c r="AL77" s="23">
        <v>100</v>
      </c>
      <c r="AM77" s="23">
        <v>100.6</v>
      </c>
      <c r="AN77" s="23">
        <v>100</v>
      </c>
      <c r="AO77" s="23">
        <v>100.7</v>
      </c>
      <c r="AP77" s="23">
        <v>102.5</v>
      </c>
      <c r="AQ77" s="22">
        <v>101.5</v>
      </c>
      <c r="AR77" s="22">
        <v>102.8</v>
      </c>
      <c r="AS77" s="22">
        <v>103.3</v>
      </c>
      <c r="AT77" s="22">
        <v>102.9</v>
      </c>
      <c r="AU77" s="22">
        <v>103.7</v>
      </c>
      <c r="AV77" s="22">
        <v>104.3</v>
      </c>
      <c r="AW77" s="22">
        <v>106.3</v>
      </c>
      <c r="AX77" s="22">
        <v>107.7</v>
      </c>
      <c r="AY77" s="22">
        <v>113.2</v>
      </c>
      <c r="AZ77" s="22">
        <v>117.7</v>
      </c>
      <c r="BA77" s="23">
        <v>118.3</v>
      </c>
      <c r="BB77" s="70"/>
      <c r="BC77" s="70"/>
      <c r="BD77" s="70"/>
      <c r="BE77" s="70"/>
      <c r="BF77" s="70"/>
      <c r="BG77" s="70"/>
      <c r="BH77" s="70"/>
      <c r="BI77" s="70"/>
      <c r="BJ77" s="70"/>
      <c r="BK77" s="70"/>
      <c r="BL77" s="70"/>
      <c r="BM77" s="70"/>
      <c r="BN77" s="70"/>
      <c r="BO77" s="70"/>
      <c r="BP77" s="70"/>
    </row>
    <row r="78" spans="1:68" ht="12.75" customHeight="1" x14ac:dyDescent="0.25">
      <c r="C78" s="28"/>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row>
    <row r="79" spans="1:68" ht="12.75" customHeight="1" x14ac:dyDescent="0.25">
      <c r="B79" s="26" t="s">
        <v>67</v>
      </c>
      <c r="C79" s="26"/>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row>
    <row r="80" spans="1:68" ht="12.75" customHeight="1" x14ac:dyDescent="0.25">
      <c r="A80" s="47" t="str">
        <f>B$79&amp;B80</f>
        <v>ZurichConstruction: total</v>
      </c>
      <c r="B80" s="5" t="s">
        <v>48</v>
      </c>
      <c r="C80" s="21">
        <v>100</v>
      </c>
      <c r="D80" s="22">
        <v>80.599999999999994</v>
      </c>
      <c r="E80" s="22">
        <v>81.599999999999994</v>
      </c>
      <c r="F80" s="22">
        <v>83.9</v>
      </c>
      <c r="G80" s="22">
        <v>86.5</v>
      </c>
      <c r="H80" s="22">
        <v>87.8</v>
      </c>
      <c r="I80" s="22">
        <v>89.4</v>
      </c>
      <c r="J80" s="22">
        <v>88.7</v>
      </c>
      <c r="K80" s="22">
        <v>86.9</v>
      </c>
      <c r="L80" s="22">
        <v>85.4</v>
      </c>
      <c r="M80" s="22">
        <v>83.6</v>
      </c>
      <c r="N80" s="22">
        <v>83.3</v>
      </c>
      <c r="O80" s="22">
        <v>83.3</v>
      </c>
      <c r="P80" s="22">
        <v>83.7</v>
      </c>
      <c r="Q80" s="22">
        <v>84.6</v>
      </c>
      <c r="R80" s="22">
        <v>85.5</v>
      </c>
      <c r="S80" s="22">
        <v>86.5</v>
      </c>
      <c r="T80" s="22">
        <v>89.2</v>
      </c>
      <c r="U80" s="22">
        <v>91.7</v>
      </c>
      <c r="V80" s="22">
        <v>92.6</v>
      </c>
      <c r="W80" s="22">
        <v>93.9</v>
      </c>
      <c r="X80" s="22">
        <v>95.8</v>
      </c>
      <c r="Y80" s="22">
        <v>94.3</v>
      </c>
      <c r="Z80" s="22">
        <v>95</v>
      </c>
      <c r="AA80" s="22">
        <v>94.5</v>
      </c>
      <c r="AB80" s="22">
        <v>95.7</v>
      </c>
      <c r="AC80" s="22">
        <v>97.4</v>
      </c>
      <c r="AD80" s="22">
        <v>98.2</v>
      </c>
      <c r="AE80" s="22">
        <v>98.9</v>
      </c>
      <c r="AF80" s="22">
        <v>99.4</v>
      </c>
      <c r="AG80" s="22">
        <v>99.7</v>
      </c>
      <c r="AH80" s="22">
        <v>100.4</v>
      </c>
      <c r="AI80" s="22">
        <v>100.4</v>
      </c>
      <c r="AJ80" s="22">
        <v>100</v>
      </c>
      <c r="AK80" s="22">
        <v>99.7</v>
      </c>
      <c r="AL80" s="22">
        <v>100</v>
      </c>
      <c r="AM80" s="23">
        <v>99.5</v>
      </c>
      <c r="AN80" s="23">
        <v>99.7</v>
      </c>
      <c r="AO80" s="23">
        <v>99.4</v>
      </c>
      <c r="AP80" s="23">
        <v>99.2</v>
      </c>
      <c r="AQ80" s="22">
        <v>99.7</v>
      </c>
      <c r="AR80" s="22">
        <v>99.8</v>
      </c>
      <c r="AS80" s="22">
        <v>100.6</v>
      </c>
      <c r="AT80" s="22">
        <v>100.3</v>
      </c>
      <c r="AU80" s="22">
        <v>100.3</v>
      </c>
      <c r="AV80" s="22">
        <v>100.1</v>
      </c>
      <c r="AW80" s="22">
        <v>101.3</v>
      </c>
      <c r="AX80" s="22">
        <v>104.2</v>
      </c>
      <c r="AY80" s="22">
        <v>108.2</v>
      </c>
      <c r="AZ80" s="22">
        <v>113.2</v>
      </c>
      <c r="BA80" s="23">
        <v>114.1</v>
      </c>
      <c r="BB80" s="69"/>
      <c r="BC80" s="69"/>
      <c r="BD80" s="69"/>
      <c r="BE80" s="69"/>
      <c r="BF80" s="69"/>
      <c r="BG80" s="69"/>
      <c r="BH80" s="69"/>
      <c r="BI80" s="69"/>
      <c r="BJ80" s="69"/>
      <c r="BK80" s="69"/>
      <c r="BL80" s="69"/>
      <c r="BM80" s="69"/>
      <c r="BN80" s="69"/>
      <c r="BO80" s="69"/>
      <c r="BP80" s="69"/>
    </row>
    <row r="81" spans="1:68" ht="12.75" customHeight="1" x14ac:dyDescent="0.25">
      <c r="A81" s="47" t="str">
        <f t="shared" ref="A81:A95" si="6">B$79&amp;B81</f>
        <v>ZurichBâtiment</v>
      </c>
      <c r="B81" s="5" t="s">
        <v>49</v>
      </c>
      <c r="C81" s="21">
        <v>84.18</v>
      </c>
      <c r="D81" s="22">
        <v>80.8</v>
      </c>
      <c r="E81" s="22">
        <v>81.2</v>
      </c>
      <c r="F81" s="22">
        <v>83.2</v>
      </c>
      <c r="G81" s="22">
        <v>84.3</v>
      </c>
      <c r="H81" s="22">
        <v>86.4</v>
      </c>
      <c r="I81" s="22">
        <v>87.8</v>
      </c>
      <c r="J81" s="22">
        <v>88</v>
      </c>
      <c r="K81" s="22">
        <v>86.7</v>
      </c>
      <c r="L81" s="22">
        <v>85.4</v>
      </c>
      <c r="M81" s="22">
        <v>84.1</v>
      </c>
      <c r="N81" s="22">
        <v>84.3</v>
      </c>
      <c r="O81" s="22">
        <v>84</v>
      </c>
      <c r="P81" s="22">
        <v>84.3</v>
      </c>
      <c r="Q81" s="22">
        <v>85.1</v>
      </c>
      <c r="R81" s="22">
        <v>85.6</v>
      </c>
      <c r="S81" s="22">
        <v>86.6</v>
      </c>
      <c r="T81" s="22">
        <v>89.2</v>
      </c>
      <c r="U81" s="22">
        <v>91.6</v>
      </c>
      <c r="V81" s="22">
        <v>92.7</v>
      </c>
      <c r="W81" s="22">
        <v>94.2</v>
      </c>
      <c r="X81" s="22">
        <v>96.2</v>
      </c>
      <c r="Y81" s="22">
        <v>95.1</v>
      </c>
      <c r="Z81" s="22">
        <v>95</v>
      </c>
      <c r="AA81" s="22">
        <v>94.6</v>
      </c>
      <c r="AB81" s="22">
        <v>95.9</v>
      </c>
      <c r="AC81" s="22">
        <v>97.2</v>
      </c>
      <c r="AD81" s="22">
        <v>97.9</v>
      </c>
      <c r="AE81" s="22">
        <v>98.6</v>
      </c>
      <c r="AF81" s="22">
        <v>99</v>
      </c>
      <c r="AG81" s="22">
        <v>99.3</v>
      </c>
      <c r="AH81" s="22">
        <v>99.8</v>
      </c>
      <c r="AI81" s="22">
        <v>100.3</v>
      </c>
      <c r="AJ81" s="22">
        <v>100</v>
      </c>
      <c r="AK81" s="22">
        <v>99.6</v>
      </c>
      <c r="AL81" s="22">
        <v>100</v>
      </c>
      <c r="AM81" s="23">
        <v>99.2</v>
      </c>
      <c r="AN81" s="23">
        <v>99.2</v>
      </c>
      <c r="AO81" s="23">
        <v>98.9</v>
      </c>
      <c r="AP81" s="23">
        <v>98.5</v>
      </c>
      <c r="AQ81" s="22">
        <v>99</v>
      </c>
      <c r="AR81" s="22">
        <v>98.9</v>
      </c>
      <c r="AS81" s="22">
        <v>99.7</v>
      </c>
      <c r="AT81" s="22">
        <v>99.3</v>
      </c>
      <c r="AU81" s="22">
        <v>99.3</v>
      </c>
      <c r="AV81" s="22">
        <v>98.8</v>
      </c>
      <c r="AW81" s="22">
        <v>100.4</v>
      </c>
      <c r="AX81" s="22">
        <v>103.6</v>
      </c>
      <c r="AY81" s="22">
        <v>107.4</v>
      </c>
      <c r="AZ81" s="22">
        <v>112.4</v>
      </c>
      <c r="BA81" s="23">
        <v>113.4</v>
      </c>
      <c r="BB81" s="70"/>
      <c r="BC81" s="70"/>
      <c r="BD81" s="70"/>
      <c r="BE81" s="70"/>
      <c r="BF81" s="70"/>
      <c r="BG81" s="70"/>
      <c r="BH81" s="70"/>
      <c r="BI81" s="70"/>
      <c r="BJ81" s="70"/>
      <c r="BK81" s="70"/>
      <c r="BL81" s="70"/>
      <c r="BM81" s="70"/>
      <c r="BN81" s="70"/>
      <c r="BO81" s="70"/>
      <c r="BP81" s="70"/>
    </row>
    <row r="82" spans="1:68" ht="12.75" customHeight="1" x14ac:dyDescent="0.25">
      <c r="A82" s="47" t="str">
        <f t="shared" si="6"/>
        <v>ZurichNouvelle construction</v>
      </c>
      <c r="B82" s="5" t="s">
        <v>50</v>
      </c>
      <c r="C82" s="21">
        <v>45.33</v>
      </c>
      <c r="D82" s="22">
        <v>82.2</v>
      </c>
      <c r="E82" s="22">
        <v>83</v>
      </c>
      <c r="F82" s="22">
        <v>85.1</v>
      </c>
      <c r="G82" s="22">
        <v>86.7</v>
      </c>
      <c r="H82" s="22">
        <v>89.1</v>
      </c>
      <c r="I82" s="22">
        <v>90.6</v>
      </c>
      <c r="J82" s="22">
        <v>90.7</v>
      </c>
      <c r="K82" s="22">
        <v>88.9</v>
      </c>
      <c r="L82" s="22">
        <v>87.1</v>
      </c>
      <c r="M82" s="22">
        <v>85.7</v>
      </c>
      <c r="N82" s="22">
        <v>85.8</v>
      </c>
      <c r="O82" s="22">
        <v>85.5</v>
      </c>
      <c r="P82" s="22">
        <v>85.9</v>
      </c>
      <c r="Q82" s="22">
        <v>86.9</v>
      </c>
      <c r="R82" s="22">
        <v>87.6</v>
      </c>
      <c r="S82" s="22">
        <v>88.6</v>
      </c>
      <c r="T82" s="22">
        <v>91.5</v>
      </c>
      <c r="U82" s="22">
        <v>93.6</v>
      </c>
      <c r="V82" s="22">
        <v>94.8</v>
      </c>
      <c r="W82" s="22">
        <v>96.2</v>
      </c>
      <c r="X82" s="22">
        <v>98.5</v>
      </c>
      <c r="Y82" s="22">
        <v>96.8</v>
      </c>
      <c r="Z82" s="22">
        <v>96.6</v>
      </c>
      <c r="AA82" s="22">
        <v>96.4</v>
      </c>
      <c r="AB82" s="22">
        <v>97.8</v>
      </c>
      <c r="AC82" s="22">
        <v>99.2</v>
      </c>
      <c r="AD82" s="22">
        <v>99.5</v>
      </c>
      <c r="AE82" s="22">
        <v>99.6</v>
      </c>
      <c r="AF82" s="22">
        <v>99.9</v>
      </c>
      <c r="AG82" s="22">
        <v>100</v>
      </c>
      <c r="AH82" s="22">
        <v>100.4</v>
      </c>
      <c r="AI82" s="22">
        <v>100.5</v>
      </c>
      <c r="AJ82" s="22">
        <v>100</v>
      </c>
      <c r="AK82" s="22">
        <v>99.5</v>
      </c>
      <c r="AL82" s="23">
        <v>100</v>
      </c>
      <c r="AM82" s="23">
        <v>99.2</v>
      </c>
      <c r="AN82" s="23">
        <v>99.2</v>
      </c>
      <c r="AO82" s="23">
        <v>99</v>
      </c>
      <c r="AP82" s="23">
        <v>99.1</v>
      </c>
      <c r="AQ82" s="22">
        <v>99.6</v>
      </c>
      <c r="AR82" s="22">
        <v>99.5</v>
      </c>
      <c r="AS82" s="22">
        <v>100.2</v>
      </c>
      <c r="AT82" s="22">
        <v>99.7</v>
      </c>
      <c r="AU82" s="22">
        <v>99.5</v>
      </c>
      <c r="AV82" s="22">
        <v>99.5</v>
      </c>
      <c r="AW82" s="22">
        <v>101.1</v>
      </c>
      <c r="AX82" s="22">
        <v>104.1</v>
      </c>
      <c r="AY82" s="22">
        <v>108.5</v>
      </c>
      <c r="AZ82" s="22">
        <v>113.6</v>
      </c>
      <c r="BA82" s="23">
        <v>115</v>
      </c>
      <c r="BB82" s="70"/>
      <c r="BC82" s="70"/>
      <c r="BD82" s="70"/>
      <c r="BE82" s="70"/>
      <c r="BF82" s="70"/>
      <c r="BG82" s="70"/>
      <c r="BH82" s="70"/>
      <c r="BI82" s="70"/>
      <c r="BJ82" s="70"/>
      <c r="BK82" s="70"/>
      <c r="BL82" s="70"/>
      <c r="BM82" s="70"/>
      <c r="BN82" s="70"/>
      <c r="BO82" s="70"/>
      <c r="BP82" s="70"/>
    </row>
    <row r="83" spans="1:68" ht="12.75" customHeight="1" x14ac:dyDescent="0.25">
      <c r="A83" s="47" t="str">
        <f t="shared" si="6"/>
        <v>ZurichConstruction d’immeubles d‘habitation</v>
      </c>
      <c r="B83" s="5" t="s">
        <v>51</v>
      </c>
      <c r="C83" s="21">
        <v>7.6</v>
      </c>
      <c r="D83" s="22">
        <v>83.4</v>
      </c>
      <c r="E83" s="22">
        <v>84.3</v>
      </c>
      <c r="F83" s="22">
        <v>86.6</v>
      </c>
      <c r="G83" s="22">
        <v>88.5</v>
      </c>
      <c r="H83" s="22">
        <v>91</v>
      </c>
      <c r="I83" s="22">
        <v>92.2</v>
      </c>
      <c r="J83" s="22">
        <v>92.1</v>
      </c>
      <c r="K83" s="22">
        <v>90</v>
      </c>
      <c r="L83" s="22">
        <v>88.2</v>
      </c>
      <c r="M83" s="22">
        <v>86.7</v>
      </c>
      <c r="N83" s="22">
        <v>86.8</v>
      </c>
      <c r="O83" s="22">
        <v>86.6</v>
      </c>
      <c r="P83" s="22">
        <v>87</v>
      </c>
      <c r="Q83" s="22">
        <v>87.9</v>
      </c>
      <c r="R83" s="22">
        <v>88.8</v>
      </c>
      <c r="S83" s="22">
        <v>89.6</v>
      </c>
      <c r="T83" s="22">
        <v>92.5</v>
      </c>
      <c r="U83" s="22">
        <v>94.5</v>
      </c>
      <c r="V83" s="22">
        <v>95.6</v>
      </c>
      <c r="W83" s="22">
        <v>96.9</v>
      </c>
      <c r="X83" s="22">
        <v>99.2</v>
      </c>
      <c r="Y83" s="22">
        <v>97.1</v>
      </c>
      <c r="Z83" s="22">
        <v>96.9</v>
      </c>
      <c r="AA83" s="22">
        <v>96.6</v>
      </c>
      <c r="AB83" s="22">
        <v>98.3</v>
      </c>
      <c r="AC83" s="22">
        <v>99.6</v>
      </c>
      <c r="AD83" s="22">
        <v>99.9</v>
      </c>
      <c r="AE83" s="22">
        <v>100</v>
      </c>
      <c r="AF83" s="22">
        <v>100.1</v>
      </c>
      <c r="AG83" s="22">
        <v>100</v>
      </c>
      <c r="AH83" s="22">
        <v>100.4</v>
      </c>
      <c r="AI83" s="22">
        <v>100.6</v>
      </c>
      <c r="AJ83" s="22">
        <v>100.1</v>
      </c>
      <c r="AK83" s="22">
        <v>99.7</v>
      </c>
      <c r="AL83" s="22">
        <v>100</v>
      </c>
      <c r="AM83" s="23">
        <v>99.3</v>
      </c>
      <c r="AN83" s="23">
        <v>99.4</v>
      </c>
      <c r="AO83" s="23">
        <v>99.2</v>
      </c>
      <c r="AP83" s="23">
        <v>99.5</v>
      </c>
      <c r="AQ83" s="22">
        <v>99.7</v>
      </c>
      <c r="AR83" s="22">
        <v>99.7</v>
      </c>
      <c r="AS83" s="22">
        <v>100.4</v>
      </c>
      <c r="AT83" s="22">
        <v>99.7</v>
      </c>
      <c r="AU83" s="22">
        <v>99.5</v>
      </c>
      <c r="AV83" s="22">
        <v>99.5</v>
      </c>
      <c r="AW83" s="22">
        <v>100.8</v>
      </c>
      <c r="AX83" s="22">
        <v>103.8</v>
      </c>
      <c r="AY83" s="22">
        <v>108.1</v>
      </c>
      <c r="AZ83" s="22">
        <v>113.3</v>
      </c>
      <c r="BA83" s="23">
        <v>114.6</v>
      </c>
      <c r="BB83" s="70"/>
      <c r="BC83" s="70"/>
      <c r="BD83" s="70"/>
      <c r="BE83" s="70"/>
      <c r="BF83" s="70"/>
      <c r="BG83" s="70"/>
      <c r="BH83" s="70"/>
      <c r="BI83" s="70"/>
      <c r="BJ83" s="70"/>
      <c r="BK83" s="70"/>
      <c r="BL83" s="70"/>
      <c r="BM83" s="70"/>
      <c r="BN83" s="70"/>
      <c r="BO83" s="70"/>
      <c r="BP83" s="70"/>
    </row>
    <row r="84" spans="1:68" ht="12.75" customHeight="1" x14ac:dyDescent="0.25">
      <c r="A84" s="47" t="str">
        <f t="shared" si="6"/>
        <v>ZurichConstruction d’imm. d‘habitation en bois</v>
      </c>
      <c r="B84" s="5" t="s">
        <v>52</v>
      </c>
      <c r="C84" s="21">
        <v>30.92</v>
      </c>
      <c r="D84" s="23" t="s">
        <v>16</v>
      </c>
      <c r="E84" s="23" t="s">
        <v>16</v>
      </c>
      <c r="F84" s="23" t="s">
        <v>16</v>
      </c>
      <c r="G84" s="23" t="s">
        <v>16</v>
      </c>
      <c r="H84" s="23" t="s">
        <v>16</v>
      </c>
      <c r="I84" s="23" t="s">
        <v>16</v>
      </c>
      <c r="J84" s="23" t="s">
        <v>16</v>
      </c>
      <c r="K84" s="23" t="s">
        <v>16</v>
      </c>
      <c r="L84" s="23" t="s">
        <v>16</v>
      </c>
      <c r="M84" s="22">
        <v>86.4</v>
      </c>
      <c r="N84" s="22">
        <v>86.4</v>
      </c>
      <c r="O84" s="22">
        <v>85.9</v>
      </c>
      <c r="P84" s="22">
        <v>86.4</v>
      </c>
      <c r="Q84" s="22">
        <v>86.9</v>
      </c>
      <c r="R84" s="22">
        <v>87.2</v>
      </c>
      <c r="S84" s="22">
        <v>87.6</v>
      </c>
      <c r="T84" s="22">
        <v>90.5</v>
      </c>
      <c r="U84" s="22">
        <v>93.1</v>
      </c>
      <c r="V84" s="22">
        <v>94.6</v>
      </c>
      <c r="W84" s="22">
        <v>95.8</v>
      </c>
      <c r="X84" s="22">
        <v>97.3</v>
      </c>
      <c r="Y84" s="22">
        <v>95.5</v>
      </c>
      <c r="Z84" s="22">
        <v>95.7</v>
      </c>
      <c r="AA84" s="22">
        <v>95.8</v>
      </c>
      <c r="AB84" s="22">
        <v>97.6</v>
      </c>
      <c r="AC84" s="22">
        <v>98.8</v>
      </c>
      <c r="AD84" s="22">
        <v>99.8</v>
      </c>
      <c r="AE84" s="22">
        <v>99.7</v>
      </c>
      <c r="AF84" s="22">
        <v>99.6</v>
      </c>
      <c r="AG84" s="22">
        <v>99.1</v>
      </c>
      <c r="AH84" s="22">
        <v>99.7</v>
      </c>
      <c r="AI84" s="22">
        <v>99.7</v>
      </c>
      <c r="AJ84" s="22">
        <v>99.7</v>
      </c>
      <c r="AK84" s="22">
        <v>99.4</v>
      </c>
      <c r="AL84" s="22">
        <v>100</v>
      </c>
      <c r="AM84" s="23">
        <v>99.9</v>
      </c>
      <c r="AN84" s="23">
        <v>100</v>
      </c>
      <c r="AO84" s="23">
        <v>100.5</v>
      </c>
      <c r="AP84" s="23">
        <v>100.3</v>
      </c>
      <c r="AQ84" s="22">
        <v>100.9</v>
      </c>
      <c r="AR84" s="22">
        <v>101.8</v>
      </c>
      <c r="AS84" s="22">
        <v>101.8</v>
      </c>
      <c r="AT84" s="22">
        <v>101.4</v>
      </c>
      <c r="AU84" s="22">
        <v>101.3</v>
      </c>
      <c r="AV84" s="22">
        <v>101.6</v>
      </c>
      <c r="AW84" s="22">
        <v>104.7</v>
      </c>
      <c r="AX84" s="22">
        <v>108.5</v>
      </c>
      <c r="AY84" s="22">
        <v>113.3</v>
      </c>
      <c r="AZ84" s="22">
        <v>117.5</v>
      </c>
      <c r="BA84" s="23">
        <v>119</v>
      </c>
      <c r="BB84" s="70"/>
      <c r="BC84" s="70"/>
      <c r="BD84" s="70"/>
      <c r="BE84" s="70"/>
      <c r="BF84" s="70"/>
      <c r="BG84" s="70"/>
      <c r="BH84" s="70"/>
      <c r="BI84" s="70"/>
      <c r="BJ84" s="70"/>
      <c r="BK84" s="70"/>
      <c r="BL84" s="70"/>
      <c r="BM84" s="70"/>
      <c r="BN84" s="70"/>
      <c r="BO84" s="70"/>
      <c r="BP84" s="70"/>
    </row>
    <row r="85" spans="1:68" ht="12.75" customHeight="1" x14ac:dyDescent="0.25">
      <c r="A85" s="47" t="str">
        <f t="shared" si="6"/>
        <v>ZurichConstruction d'habitations individuelles</v>
      </c>
      <c r="B85" s="5" t="s">
        <v>53</v>
      </c>
      <c r="C85" s="21">
        <v>1.24</v>
      </c>
      <c r="D85" s="22"/>
      <c r="E85" s="22"/>
      <c r="F85" s="22"/>
      <c r="G85" s="22"/>
      <c r="H85" s="22"/>
      <c r="I85" s="22"/>
      <c r="J85" s="22"/>
      <c r="K85" s="22"/>
      <c r="L85" s="22"/>
      <c r="M85" s="22"/>
      <c r="N85" s="22"/>
      <c r="O85" s="22"/>
      <c r="P85" s="22"/>
      <c r="Q85" s="22"/>
      <c r="R85" s="22"/>
      <c r="S85" s="22"/>
      <c r="T85" s="22"/>
      <c r="U85" s="22"/>
      <c r="V85" s="22"/>
      <c r="W85" s="22"/>
      <c r="X85" s="22"/>
      <c r="Y85" s="22"/>
      <c r="Z85" s="22"/>
      <c r="AA85" s="22"/>
      <c r="AB85" s="22">
        <v>97.6</v>
      </c>
      <c r="AC85" s="22">
        <v>98.8</v>
      </c>
      <c r="AD85" s="22">
        <v>99.2</v>
      </c>
      <c r="AE85" s="22">
        <v>99.4</v>
      </c>
      <c r="AF85" s="22">
        <v>99.9</v>
      </c>
      <c r="AG85" s="22">
        <v>99.9</v>
      </c>
      <c r="AH85" s="22">
        <v>100.5</v>
      </c>
      <c r="AI85" s="22">
        <v>100.9</v>
      </c>
      <c r="AJ85" s="22">
        <v>100.4</v>
      </c>
      <c r="AK85" s="22">
        <v>99.3</v>
      </c>
      <c r="AL85" s="23">
        <v>100</v>
      </c>
      <c r="AM85" s="23">
        <v>99.6</v>
      </c>
      <c r="AN85" s="23">
        <v>99.6</v>
      </c>
      <c r="AO85" s="23">
        <v>99.4</v>
      </c>
      <c r="AP85" s="23">
        <v>99.6</v>
      </c>
      <c r="AQ85" s="22">
        <v>100.7</v>
      </c>
      <c r="AR85" s="22">
        <v>100.8</v>
      </c>
      <c r="AS85" s="22">
        <v>101.7</v>
      </c>
      <c r="AT85" s="22">
        <v>100.9</v>
      </c>
      <c r="AU85" s="22">
        <v>101</v>
      </c>
      <c r="AV85" s="22">
        <v>101</v>
      </c>
      <c r="AW85" s="22">
        <v>102.1</v>
      </c>
      <c r="AX85" s="22">
        <v>105.3</v>
      </c>
      <c r="AY85" s="22">
        <v>109.8</v>
      </c>
      <c r="AZ85" s="22">
        <v>113.9</v>
      </c>
      <c r="BA85" s="23">
        <v>116</v>
      </c>
      <c r="BB85" s="70"/>
      <c r="BC85" s="70"/>
      <c r="BD85" s="70"/>
      <c r="BE85" s="70"/>
      <c r="BF85" s="70"/>
      <c r="BG85" s="70"/>
      <c r="BH85" s="70"/>
      <c r="BI85" s="70"/>
      <c r="BJ85" s="70"/>
      <c r="BK85" s="70"/>
      <c r="BL85" s="70"/>
      <c r="BM85" s="70"/>
      <c r="BN85" s="70"/>
      <c r="BO85" s="70"/>
      <c r="BP85" s="70"/>
    </row>
    <row r="86" spans="1:68" ht="12.75" customHeight="1" x14ac:dyDescent="0.25">
      <c r="A86" s="47" t="str">
        <f t="shared" si="6"/>
        <v>ZurichConstruction d'immeubles administratifs</v>
      </c>
      <c r="B86" s="24" t="s">
        <v>54</v>
      </c>
      <c r="C86" s="21">
        <v>3.7</v>
      </c>
      <c r="D86" s="22">
        <v>77.400000000000006</v>
      </c>
      <c r="E86" s="22">
        <v>77.8</v>
      </c>
      <c r="F86" s="22">
        <v>79.400000000000006</v>
      </c>
      <c r="G86" s="22">
        <v>80.099999999999994</v>
      </c>
      <c r="H86" s="22">
        <v>82.3</v>
      </c>
      <c r="I86" s="22">
        <v>84.5</v>
      </c>
      <c r="J86" s="22">
        <v>85.4</v>
      </c>
      <c r="K86" s="22">
        <v>84.4</v>
      </c>
      <c r="L86" s="22">
        <v>82.8</v>
      </c>
      <c r="M86" s="22">
        <v>81.599999999999994</v>
      </c>
      <c r="N86" s="22">
        <v>81.8</v>
      </c>
      <c r="O86" s="22">
        <v>81.3</v>
      </c>
      <c r="P86" s="22">
        <v>81.5</v>
      </c>
      <c r="Q86" s="22">
        <v>82.5</v>
      </c>
      <c r="R86" s="22">
        <v>82.9</v>
      </c>
      <c r="S86" s="22">
        <v>84.4</v>
      </c>
      <c r="T86" s="22">
        <v>87.5</v>
      </c>
      <c r="U86" s="22">
        <v>89.9</v>
      </c>
      <c r="V86" s="22">
        <v>91.3</v>
      </c>
      <c r="W86" s="22">
        <v>93.1</v>
      </c>
      <c r="X86" s="22">
        <v>95.3</v>
      </c>
      <c r="Y86" s="22">
        <v>94.9</v>
      </c>
      <c r="Z86" s="22">
        <v>94.8</v>
      </c>
      <c r="AA86" s="22">
        <v>94.6</v>
      </c>
      <c r="AB86" s="22">
        <v>95.1</v>
      </c>
      <c r="AC86" s="22">
        <v>97.2</v>
      </c>
      <c r="AD86" s="22">
        <v>97.5</v>
      </c>
      <c r="AE86" s="22">
        <v>97.3</v>
      </c>
      <c r="AF86" s="22">
        <v>98.8</v>
      </c>
      <c r="AG86" s="22">
        <v>100.4</v>
      </c>
      <c r="AH86" s="22">
        <v>100.4</v>
      </c>
      <c r="AI86" s="22">
        <v>100</v>
      </c>
      <c r="AJ86" s="22">
        <v>99.3</v>
      </c>
      <c r="AK86" s="22">
        <v>98.5</v>
      </c>
      <c r="AL86" s="22">
        <v>100</v>
      </c>
      <c r="AM86" s="23">
        <v>98.7</v>
      </c>
      <c r="AN86" s="23">
        <v>98.1</v>
      </c>
      <c r="AO86" s="23">
        <v>97.4</v>
      </c>
      <c r="AP86" s="23">
        <v>96.4</v>
      </c>
      <c r="AQ86" s="22">
        <v>97.7</v>
      </c>
      <c r="AR86" s="22">
        <v>97.4</v>
      </c>
      <c r="AS86" s="22">
        <v>98.1</v>
      </c>
      <c r="AT86" s="22">
        <v>98.4</v>
      </c>
      <c r="AU86" s="22">
        <v>98.2</v>
      </c>
      <c r="AV86" s="22">
        <v>98.2</v>
      </c>
      <c r="AW86" s="22">
        <v>99.8</v>
      </c>
      <c r="AX86" s="22">
        <v>102.2</v>
      </c>
      <c r="AY86" s="22">
        <v>106.6</v>
      </c>
      <c r="AZ86" s="22">
        <v>112.3</v>
      </c>
      <c r="BA86" s="23">
        <v>113.8</v>
      </c>
      <c r="BB86" s="70"/>
      <c r="BC86" s="70"/>
      <c r="BD86" s="70"/>
      <c r="BE86" s="70"/>
      <c r="BF86" s="70"/>
      <c r="BG86" s="70"/>
      <c r="BH86" s="70"/>
      <c r="BI86" s="70"/>
      <c r="BJ86" s="70"/>
      <c r="BK86" s="70"/>
      <c r="BL86" s="70"/>
      <c r="BM86" s="70"/>
      <c r="BN86" s="70"/>
      <c r="BO86" s="70"/>
      <c r="BP86" s="70"/>
    </row>
    <row r="87" spans="1:68" ht="12.75" customHeight="1" x14ac:dyDescent="0.25">
      <c r="A87" s="47" t="str">
        <f t="shared" si="6"/>
        <v>ZurichConstruction de halles métalliques</v>
      </c>
      <c r="B87" s="5" t="s">
        <v>55</v>
      </c>
      <c r="C87" s="21">
        <v>1.87</v>
      </c>
      <c r="D87" s="22"/>
      <c r="E87" s="22"/>
      <c r="F87" s="22"/>
      <c r="G87" s="22"/>
      <c r="H87" s="22"/>
      <c r="I87" s="22"/>
      <c r="J87" s="22"/>
      <c r="K87" s="22"/>
      <c r="L87" s="22"/>
      <c r="M87" s="22"/>
      <c r="N87" s="22"/>
      <c r="O87" s="22"/>
      <c r="P87" s="22"/>
      <c r="Q87" s="22"/>
      <c r="R87" s="22"/>
      <c r="S87" s="22"/>
      <c r="T87" s="22"/>
      <c r="U87" s="22"/>
      <c r="V87" s="22"/>
      <c r="W87" s="22"/>
      <c r="X87" s="22"/>
      <c r="Y87" s="22"/>
      <c r="Z87" s="22"/>
      <c r="AA87" s="22"/>
      <c r="AB87" s="22">
        <v>96.7</v>
      </c>
      <c r="AC87" s="22">
        <v>98.8</v>
      </c>
      <c r="AD87" s="22">
        <v>99.3</v>
      </c>
      <c r="AE87" s="22">
        <v>99.8</v>
      </c>
      <c r="AF87" s="22">
        <v>100.2</v>
      </c>
      <c r="AG87" s="22">
        <v>100.6</v>
      </c>
      <c r="AH87" s="22">
        <v>100.8</v>
      </c>
      <c r="AI87" s="22">
        <v>100.5</v>
      </c>
      <c r="AJ87" s="22">
        <v>100.1</v>
      </c>
      <c r="AK87" s="22">
        <v>99.5</v>
      </c>
      <c r="AL87" s="23">
        <v>100</v>
      </c>
      <c r="AM87" s="23">
        <v>98.9</v>
      </c>
      <c r="AN87" s="23">
        <v>99.5</v>
      </c>
      <c r="AO87" s="23">
        <v>99.6</v>
      </c>
      <c r="AP87" s="23">
        <v>100.8</v>
      </c>
      <c r="AQ87" s="22">
        <v>100.9</v>
      </c>
      <c r="AR87" s="22">
        <v>100.5</v>
      </c>
      <c r="AS87" s="22">
        <v>100.9</v>
      </c>
      <c r="AT87" s="22">
        <v>100.5</v>
      </c>
      <c r="AU87" s="22">
        <v>100.4</v>
      </c>
      <c r="AV87" s="22">
        <v>100.3</v>
      </c>
      <c r="AW87" s="22">
        <v>102.7</v>
      </c>
      <c r="AX87" s="22">
        <v>106.7</v>
      </c>
      <c r="AY87" s="22">
        <v>110.7</v>
      </c>
      <c r="AZ87" s="22">
        <v>116</v>
      </c>
      <c r="BA87" s="23">
        <v>116.8</v>
      </c>
      <c r="BB87" s="70"/>
      <c r="BC87" s="70"/>
      <c r="BD87" s="70"/>
      <c r="BE87" s="70"/>
      <c r="BF87" s="70"/>
      <c r="BG87" s="70"/>
      <c r="BH87" s="70"/>
      <c r="BI87" s="70"/>
      <c r="BJ87" s="70"/>
      <c r="BK87" s="70"/>
      <c r="BL87" s="70"/>
      <c r="BM87" s="70"/>
      <c r="BN87" s="70"/>
      <c r="BO87" s="70"/>
      <c r="BP87" s="70"/>
    </row>
    <row r="88" spans="1:68" ht="12.75" customHeight="1" x14ac:dyDescent="0.25">
      <c r="A88" s="47" t="str">
        <f t="shared" si="6"/>
        <v>ZurichRénovation, transformation</v>
      </c>
      <c r="B88" s="5" t="s">
        <v>56</v>
      </c>
      <c r="C88" s="21">
        <v>38.85</v>
      </c>
      <c r="D88" s="22"/>
      <c r="E88" s="22"/>
      <c r="F88" s="22"/>
      <c r="G88" s="22"/>
      <c r="H88" s="22"/>
      <c r="I88" s="22"/>
      <c r="J88" s="22"/>
      <c r="K88" s="22"/>
      <c r="L88" s="22"/>
      <c r="M88" s="22"/>
      <c r="N88" s="22"/>
      <c r="O88" s="22"/>
      <c r="P88" s="22"/>
      <c r="Q88" s="22"/>
      <c r="R88" s="22"/>
      <c r="S88" s="22"/>
      <c r="T88" s="22"/>
      <c r="U88" s="22"/>
      <c r="V88" s="22"/>
      <c r="W88" s="22"/>
      <c r="X88" s="22"/>
      <c r="Y88" s="22"/>
      <c r="Z88" s="22"/>
      <c r="AA88" s="22"/>
      <c r="AB88" s="22">
        <v>94.2</v>
      </c>
      <c r="AC88" s="22">
        <v>95.5</v>
      </c>
      <c r="AD88" s="22">
        <v>96.4</v>
      </c>
      <c r="AE88" s="22">
        <v>97.8</v>
      </c>
      <c r="AF88" s="22">
        <v>98.2</v>
      </c>
      <c r="AG88" s="22">
        <v>98.6</v>
      </c>
      <c r="AH88" s="22">
        <v>99.3</v>
      </c>
      <c r="AI88" s="22">
        <v>100.2</v>
      </c>
      <c r="AJ88" s="22">
        <v>100</v>
      </c>
      <c r="AK88" s="22">
        <v>99.8</v>
      </c>
      <c r="AL88" s="23">
        <v>100</v>
      </c>
      <c r="AM88" s="23">
        <v>99.3</v>
      </c>
      <c r="AN88" s="23">
        <v>99.3</v>
      </c>
      <c r="AO88" s="23">
        <v>98.7</v>
      </c>
      <c r="AP88" s="23">
        <v>97.7</v>
      </c>
      <c r="AQ88" s="22">
        <v>98.4</v>
      </c>
      <c r="AR88" s="22">
        <v>98.2</v>
      </c>
      <c r="AS88" s="22">
        <v>99.2</v>
      </c>
      <c r="AT88" s="22">
        <v>98.9</v>
      </c>
      <c r="AU88" s="22">
        <v>98.9</v>
      </c>
      <c r="AV88" s="22">
        <v>98</v>
      </c>
      <c r="AW88" s="22">
        <v>99.6</v>
      </c>
      <c r="AX88" s="22">
        <v>103</v>
      </c>
      <c r="AY88" s="22">
        <v>106.1</v>
      </c>
      <c r="AZ88" s="22">
        <v>110.9</v>
      </c>
      <c r="BA88" s="23">
        <v>111.5</v>
      </c>
      <c r="BB88" s="70"/>
      <c r="BC88" s="70"/>
      <c r="BD88" s="70"/>
      <c r="BE88" s="70"/>
      <c r="BF88" s="70"/>
      <c r="BG88" s="70"/>
      <c r="BH88" s="70"/>
      <c r="BI88" s="70"/>
      <c r="BJ88" s="70"/>
      <c r="BK88" s="70"/>
      <c r="BL88" s="70"/>
      <c r="BM88" s="70"/>
      <c r="BN88" s="70"/>
      <c r="BO88" s="70"/>
      <c r="BP88" s="70"/>
    </row>
    <row r="89" spans="1:68" ht="12.75" customHeight="1" x14ac:dyDescent="0.25">
      <c r="A89" s="47" t="str">
        <f t="shared" si="6"/>
        <v>ZurichRénovation d’immeubles d‘hab. Minergie</v>
      </c>
      <c r="B89" s="5" t="s">
        <v>65</v>
      </c>
      <c r="C89" s="21">
        <v>1.22</v>
      </c>
      <c r="D89" s="22">
        <v>81.400000000000006</v>
      </c>
      <c r="E89" s="22">
        <v>81.400000000000006</v>
      </c>
      <c r="F89" s="22">
        <v>83.1</v>
      </c>
      <c r="G89" s="22">
        <v>83.3</v>
      </c>
      <c r="H89" s="22">
        <v>84.9</v>
      </c>
      <c r="I89" s="22">
        <v>86.4</v>
      </c>
      <c r="J89" s="22">
        <v>86.6</v>
      </c>
      <c r="K89" s="22">
        <v>86.2</v>
      </c>
      <c r="L89" s="22">
        <v>85.7</v>
      </c>
      <c r="M89" s="22">
        <v>84.5</v>
      </c>
      <c r="N89" s="22">
        <v>84.9</v>
      </c>
      <c r="O89" s="22">
        <v>84.5</v>
      </c>
      <c r="P89" s="22">
        <v>84.7</v>
      </c>
      <c r="Q89" s="22">
        <v>85.5</v>
      </c>
      <c r="R89" s="22">
        <v>85.4</v>
      </c>
      <c r="S89" s="22">
        <v>86.5</v>
      </c>
      <c r="T89" s="22">
        <v>88.6</v>
      </c>
      <c r="U89" s="22">
        <v>91.7</v>
      </c>
      <c r="V89" s="22">
        <v>92.8</v>
      </c>
      <c r="W89" s="22">
        <v>94.3</v>
      </c>
      <c r="X89" s="22">
        <v>95.9</v>
      </c>
      <c r="Y89" s="22">
        <v>95.8</v>
      </c>
      <c r="Z89" s="22">
        <v>95.9</v>
      </c>
      <c r="AA89" s="22">
        <v>95.3</v>
      </c>
      <c r="AB89" s="22">
        <v>96.4</v>
      </c>
      <c r="AC89" s="22">
        <v>97.5</v>
      </c>
      <c r="AD89" s="22">
        <v>98.3</v>
      </c>
      <c r="AE89" s="22">
        <v>98.8</v>
      </c>
      <c r="AF89" s="22">
        <v>98.9</v>
      </c>
      <c r="AG89" s="22">
        <v>98.9</v>
      </c>
      <c r="AH89" s="22">
        <v>99.5</v>
      </c>
      <c r="AI89" s="22">
        <v>100.3</v>
      </c>
      <c r="AJ89" s="22">
        <v>100.1</v>
      </c>
      <c r="AK89" s="22">
        <v>99.8</v>
      </c>
      <c r="AL89" s="22">
        <v>100</v>
      </c>
      <c r="AM89" s="23">
        <v>98.8</v>
      </c>
      <c r="AN89" s="23">
        <v>99.2</v>
      </c>
      <c r="AO89" s="23">
        <v>99.3</v>
      </c>
      <c r="AP89" s="23">
        <v>99.5</v>
      </c>
      <c r="AQ89" s="22">
        <v>100.3</v>
      </c>
      <c r="AR89" s="22">
        <v>100.1</v>
      </c>
      <c r="AS89" s="22">
        <v>101.4</v>
      </c>
      <c r="AT89" s="22">
        <v>100.7</v>
      </c>
      <c r="AU89" s="22">
        <v>100.6</v>
      </c>
      <c r="AV89" s="22">
        <v>100.1</v>
      </c>
      <c r="AW89" s="22">
        <v>101</v>
      </c>
      <c r="AX89" s="22">
        <v>104.5</v>
      </c>
      <c r="AY89" s="22">
        <v>108.2</v>
      </c>
      <c r="AZ89" s="22">
        <v>112.9</v>
      </c>
      <c r="BA89" s="23">
        <v>113.6</v>
      </c>
      <c r="BB89" s="70"/>
      <c r="BC89" s="70"/>
      <c r="BD89" s="70"/>
      <c r="BE89" s="70"/>
      <c r="BF89" s="70"/>
      <c r="BG89" s="70"/>
      <c r="BH89" s="70"/>
      <c r="BI89" s="70"/>
      <c r="BJ89" s="70"/>
      <c r="BK89" s="70"/>
      <c r="BL89" s="70"/>
      <c r="BM89" s="70"/>
      <c r="BN89" s="70"/>
      <c r="BO89" s="70"/>
      <c r="BP89" s="70"/>
    </row>
    <row r="90" spans="1:68" ht="12.75" customHeight="1" x14ac:dyDescent="0.25">
      <c r="A90" s="47" t="str">
        <f t="shared" si="6"/>
        <v>ZurichRénovation d’immeubles d‘hab. non Minergie</v>
      </c>
      <c r="B90" s="5" t="s">
        <v>58</v>
      </c>
      <c r="C90" s="21">
        <v>17.760000000000002</v>
      </c>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v>100</v>
      </c>
      <c r="AM90" s="23">
        <v>98.8</v>
      </c>
      <c r="AN90" s="23">
        <v>98</v>
      </c>
      <c r="AO90" s="23">
        <v>98.2</v>
      </c>
      <c r="AP90" s="23">
        <v>97.2</v>
      </c>
      <c r="AQ90" s="22">
        <v>97.9</v>
      </c>
      <c r="AR90" s="22">
        <v>98</v>
      </c>
      <c r="AS90" s="22">
        <v>99</v>
      </c>
      <c r="AT90" s="22">
        <v>98.3</v>
      </c>
      <c r="AU90" s="22">
        <v>98.1</v>
      </c>
      <c r="AV90" s="22">
        <v>96.7</v>
      </c>
      <c r="AW90" s="22" t="s">
        <v>16</v>
      </c>
      <c r="AX90" s="22" t="s">
        <v>16</v>
      </c>
      <c r="AY90" s="22" t="s">
        <v>16</v>
      </c>
      <c r="AZ90" s="22" t="s">
        <v>16</v>
      </c>
      <c r="BA90" s="23" t="s">
        <v>16</v>
      </c>
      <c r="BB90" s="70"/>
      <c r="BC90" s="70"/>
      <c r="BD90" s="70"/>
      <c r="BE90" s="70"/>
      <c r="BF90" s="70"/>
      <c r="BG90" s="70"/>
      <c r="BH90" s="70"/>
      <c r="BI90" s="70"/>
      <c r="BJ90" s="70"/>
      <c r="BK90" s="70"/>
      <c r="BL90" s="70"/>
      <c r="BM90" s="70"/>
      <c r="BN90" s="70"/>
      <c r="BO90" s="70"/>
      <c r="BP90" s="70"/>
    </row>
    <row r="91" spans="1:68" ht="12.75" customHeight="1" x14ac:dyDescent="0.25">
      <c r="A91" s="47" t="str">
        <f t="shared" si="6"/>
        <v>ZurichRénovation d'immeubles administratifs</v>
      </c>
      <c r="B91" s="5" t="s">
        <v>59</v>
      </c>
      <c r="C91" s="21">
        <v>19.87</v>
      </c>
      <c r="D91" s="22"/>
      <c r="E91" s="22"/>
      <c r="F91" s="22"/>
      <c r="G91" s="22"/>
      <c r="H91" s="22"/>
      <c r="I91" s="22"/>
      <c r="J91" s="22"/>
      <c r="K91" s="22"/>
      <c r="L91" s="22"/>
      <c r="M91" s="22"/>
      <c r="N91" s="22"/>
      <c r="O91" s="22"/>
      <c r="P91" s="22"/>
      <c r="Q91" s="22"/>
      <c r="R91" s="22"/>
      <c r="S91" s="22"/>
      <c r="T91" s="22"/>
      <c r="U91" s="22"/>
      <c r="V91" s="22"/>
      <c r="W91" s="22"/>
      <c r="X91" s="22"/>
      <c r="Y91" s="22"/>
      <c r="Z91" s="22"/>
      <c r="AA91" s="22"/>
      <c r="AB91" s="22">
        <v>92.3</v>
      </c>
      <c r="AC91" s="22">
        <v>93.7</v>
      </c>
      <c r="AD91" s="22">
        <v>94.6</v>
      </c>
      <c r="AE91" s="22">
        <v>96.8</v>
      </c>
      <c r="AF91" s="22">
        <v>97.6</v>
      </c>
      <c r="AG91" s="22">
        <v>98.3</v>
      </c>
      <c r="AH91" s="22">
        <v>99</v>
      </c>
      <c r="AI91" s="22">
        <v>100.1</v>
      </c>
      <c r="AJ91" s="22">
        <v>99.9</v>
      </c>
      <c r="AK91" s="22">
        <v>99.7</v>
      </c>
      <c r="AL91" s="23">
        <v>100</v>
      </c>
      <c r="AM91" s="23">
        <v>99.8</v>
      </c>
      <c r="AN91" s="23">
        <v>100.7</v>
      </c>
      <c r="AO91" s="23">
        <v>99.1</v>
      </c>
      <c r="AP91" s="23">
        <v>98.2</v>
      </c>
      <c r="AQ91" s="22">
        <v>99</v>
      </c>
      <c r="AR91" s="22">
        <v>98.3</v>
      </c>
      <c r="AS91" s="22">
        <v>99.3</v>
      </c>
      <c r="AT91" s="22">
        <v>99.5</v>
      </c>
      <c r="AU91" s="22">
        <v>99.8</v>
      </c>
      <c r="AV91" s="22">
        <v>99.3</v>
      </c>
      <c r="AW91" s="22">
        <v>101.6</v>
      </c>
      <c r="AX91" s="22">
        <v>104.9</v>
      </c>
      <c r="AY91" s="22">
        <v>107.7</v>
      </c>
      <c r="AZ91" s="22">
        <v>112.7</v>
      </c>
      <c r="BA91" s="23">
        <v>113.2</v>
      </c>
      <c r="BB91" s="70"/>
      <c r="BC91" s="70"/>
      <c r="BD91" s="70"/>
      <c r="BE91" s="70"/>
      <c r="BF91" s="70"/>
      <c r="BG91" s="70"/>
      <c r="BH91" s="70"/>
      <c r="BI91" s="70"/>
      <c r="BJ91" s="70"/>
      <c r="BK91" s="70"/>
      <c r="BL91" s="70"/>
      <c r="BM91" s="70"/>
      <c r="BN91" s="70"/>
      <c r="BO91" s="70"/>
      <c r="BP91" s="70"/>
    </row>
    <row r="92" spans="1:68" ht="12.75" customHeight="1" x14ac:dyDescent="0.25">
      <c r="A92" s="47" t="str">
        <f t="shared" si="6"/>
        <v>ZurichGénie civil</v>
      </c>
      <c r="B92" s="5" t="s">
        <v>60</v>
      </c>
      <c r="C92" s="21">
        <v>15.82</v>
      </c>
      <c r="D92" s="22">
        <v>79.599999999999994</v>
      </c>
      <c r="E92" s="22">
        <v>82.2</v>
      </c>
      <c r="F92" s="22">
        <v>85.9</v>
      </c>
      <c r="G92" s="22">
        <v>92.9</v>
      </c>
      <c r="H92" s="22">
        <v>91.8</v>
      </c>
      <c r="I92" s="22">
        <v>93.8</v>
      </c>
      <c r="J92" s="22">
        <v>90.4</v>
      </c>
      <c r="K92" s="22">
        <v>87.2</v>
      </c>
      <c r="L92" s="22">
        <v>85.2</v>
      </c>
      <c r="M92" s="22">
        <v>81.599999999999994</v>
      </c>
      <c r="N92" s="22">
        <v>79.599999999999994</v>
      </c>
      <c r="O92" s="22">
        <v>81</v>
      </c>
      <c r="P92" s="22">
        <v>81.400000000000006</v>
      </c>
      <c r="Q92" s="22">
        <v>82.5</v>
      </c>
      <c r="R92" s="22">
        <v>85</v>
      </c>
      <c r="S92" s="22">
        <v>86</v>
      </c>
      <c r="T92" s="22">
        <v>88.7</v>
      </c>
      <c r="U92" s="22">
        <v>91.5</v>
      </c>
      <c r="V92" s="22">
        <v>91.6</v>
      </c>
      <c r="W92" s="22">
        <v>92.4</v>
      </c>
      <c r="X92" s="22">
        <v>93.9</v>
      </c>
      <c r="Y92" s="22">
        <v>91.4</v>
      </c>
      <c r="Z92" s="22">
        <v>94.5</v>
      </c>
      <c r="AA92" s="22">
        <v>93.4</v>
      </c>
      <c r="AB92" s="22">
        <v>94.5</v>
      </c>
      <c r="AC92" s="22">
        <v>97.7</v>
      </c>
      <c r="AD92" s="22">
        <v>100.2</v>
      </c>
      <c r="AE92" s="22">
        <v>100</v>
      </c>
      <c r="AF92" s="22">
        <v>101.3</v>
      </c>
      <c r="AG92" s="22">
        <v>101.7</v>
      </c>
      <c r="AH92" s="22">
        <v>103.3</v>
      </c>
      <c r="AI92" s="22">
        <v>100.6</v>
      </c>
      <c r="AJ92" s="22">
        <v>100.2</v>
      </c>
      <c r="AK92" s="22">
        <v>100.1</v>
      </c>
      <c r="AL92" s="22">
        <v>100</v>
      </c>
      <c r="AM92" s="23">
        <v>100.9</v>
      </c>
      <c r="AN92" s="23">
        <v>102.4</v>
      </c>
      <c r="AO92" s="23">
        <v>102.4</v>
      </c>
      <c r="AP92" s="23">
        <v>103</v>
      </c>
      <c r="AQ92" s="22">
        <v>103.2</v>
      </c>
      <c r="AR92" s="22">
        <v>104.5</v>
      </c>
      <c r="AS92" s="22">
        <v>105</v>
      </c>
      <c r="AT92" s="22">
        <v>105.6</v>
      </c>
      <c r="AU92" s="22">
        <v>105.8</v>
      </c>
      <c r="AV92" s="22">
        <v>106.9</v>
      </c>
      <c r="AW92" s="22">
        <v>106.2</v>
      </c>
      <c r="AX92" s="22">
        <v>108.3</v>
      </c>
      <c r="AY92" s="22">
        <v>112.7</v>
      </c>
      <c r="AZ92" s="22">
        <v>118.3</v>
      </c>
      <c r="BA92" s="23">
        <v>118.4</v>
      </c>
      <c r="BB92" s="70"/>
      <c r="BC92" s="70"/>
      <c r="BD92" s="70"/>
      <c r="BE92" s="70"/>
      <c r="BF92" s="70"/>
      <c r="BG92" s="70"/>
      <c r="BH92" s="70"/>
      <c r="BI92" s="70"/>
      <c r="BJ92" s="70"/>
      <c r="BK92" s="70"/>
      <c r="BL92" s="70"/>
      <c r="BM92" s="70"/>
      <c r="BN92" s="70"/>
      <c r="BO92" s="70"/>
      <c r="BP92" s="70"/>
    </row>
    <row r="93" spans="1:68" ht="12.75" customHeight="1" x14ac:dyDescent="0.25">
      <c r="A93" s="47" t="str">
        <f t="shared" si="6"/>
        <v>ZurichConstruction de routes</v>
      </c>
      <c r="B93" s="5" t="s">
        <v>61</v>
      </c>
      <c r="C93" s="21">
        <v>12.73</v>
      </c>
      <c r="D93" s="22">
        <v>82.3</v>
      </c>
      <c r="E93" s="22">
        <v>84.9</v>
      </c>
      <c r="F93" s="22">
        <v>88.8</v>
      </c>
      <c r="G93" s="22">
        <v>96</v>
      </c>
      <c r="H93" s="22">
        <v>94.9</v>
      </c>
      <c r="I93" s="22">
        <v>96.9</v>
      </c>
      <c r="J93" s="22">
        <v>94.2</v>
      </c>
      <c r="K93" s="22">
        <v>89.7</v>
      </c>
      <c r="L93" s="22">
        <v>88.1</v>
      </c>
      <c r="M93" s="22">
        <v>84.9</v>
      </c>
      <c r="N93" s="22">
        <v>83.6</v>
      </c>
      <c r="O93" s="22">
        <v>84.8</v>
      </c>
      <c r="P93" s="22">
        <v>83.1</v>
      </c>
      <c r="Q93" s="22">
        <v>83.9</v>
      </c>
      <c r="R93" s="22">
        <v>87.1</v>
      </c>
      <c r="S93" s="22">
        <v>87.2</v>
      </c>
      <c r="T93" s="22">
        <v>90.2</v>
      </c>
      <c r="U93" s="22">
        <v>92.8</v>
      </c>
      <c r="V93" s="22">
        <v>92.3</v>
      </c>
      <c r="W93" s="22">
        <v>92.4</v>
      </c>
      <c r="X93" s="22">
        <v>92.5</v>
      </c>
      <c r="Y93" s="22">
        <v>90.2</v>
      </c>
      <c r="Z93" s="22">
        <v>94.8</v>
      </c>
      <c r="AA93" s="22">
        <v>92.4</v>
      </c>
      <c r="AB93" s="22">
        <v>93.3</v>
      </c>
      <c r="AC93" s="22">
        <v>96.6</v>
      </c>
      <c r="AD93" s="22">
        <v>99.5</v>
      </c>
      <c r="AE93" s="22">
        <v>99.3</v>
      </c>
      <c r="AF93" s="22">
        <v>100.8</v>
      </c>
      <c r="AG93" s="22">
        <v>101.5</v>
      </c>
      <c r="AH93" s="22">
        <v>103.2</v>
      </c>
      <c r="AI93" s="22">
        <v>100.4</v>
      </c>
      <c r="AJ93" s="22">
        <v>99.9</v>
      </c>
      <c r="AK93" s="22">
        <v>99.9</v>
      </c>
      <c r="AL93" s="22">
        <v>100</v>
      </c>
      <c r="AM93" s="23">
        <v>101</v>
      </c>
      <c r="AN93" s="23">
        <v>103.1</v>
      </c>
      <c r="AO93" s="23">
        <v>103.4</v>
      </c>
      <c r="AP93" s="23">
        <v>103.5</v>
      </c>
      <c r="AQ93" s="22">
        <v>103.8</v>
      </c>
      <c r="AR93" s="22">
        <v>105.1</v>
      </c>
      <c r="AS93" s="22">
        <v>105.7</v>
      </c>
      <c r="AT93" s="22">
        <v>106.1</v>
      </c>
      <c r="AU93" s="22">
        <v>106.6</v>
      </c>
      <c r="AV93" s="22">
        <v>108</v>
      </c>
      <c r="AW93" s="22">
        <v>108.3</v>
      </c>
      <c r="AX93" s="22">
        <v>110.4</v>
      </c>
      <c r="AY93" s="22">
        <v>113</v>
      </c>
      <c r="AZ93" s="22">
        <v>118.7</v>
      </c>
      <c r="BA93" s="23">
        <v>118.5</v>
      </c>
      <c r="BB93" s="70"/>
      <c r="BC93" s="70"/>
      <c r="BD93" s="70"/>
      <c r="BE93" s="70"/>
      <c r="BF93" s="70"/>
      <c r="BG93" s="70"/>
      <c r="BH93" s="70"/>
      <c r="BI93" s="70"/>
      <c r="BJ93" s="70"/>
      <c r="BK93" s="70"/>
      <c r="BL93" s="70"/>
      <c r="BM93" s="70"/>
      <c r="BN93" s="70"/>
      <c r="BO93" s="70"/>
      <c r="BP93" s="70"/>
    </row>
    <row r="94" spans="1:68" ht="12.75" customHeight="1" x14ac:dyDescent="0.25">
      <c r="A94" s="47" t="str">
        <f t="shared" si="6"/>
        <v>ZurichConstruction de passages inférieurs</v>
      </c>
      <c r="B94" s="5" t="s">
        <v>62</v>
      </c>
      <c r="C94" s="21">
        <v>2.88</v>
      </c>
      <c r="D94" s="23" t="s">
        <v>16</v>
      </c>
      <c r="E94" s="23" t="s">
        <v>16</v>
      </c>
      <c r="F94" s="23" t="s">
        <v>16</v>
      </c>
      <c r="G94" s="23" t="s">
        <v>16</v>
      </c>
      <c r="H94" s="23" t="s">
        <v>16</v>
      </c>
      <c r="I94" s="22">
        <v>95.1</v>
      </c>
      <c r="J94" s="22">
        <v>90.8</v>
      </c>
      <c r="K94" s="22">
        <v>88.8</v>
      </c>
      <c r="L94" s="22">
        <v>86.4</v>
      </c>
      <c r="M94" s="22">
        <v>82.1</v>
      </c>
      <c r="N94" s="22">
        <v>79.400000000000006</v>
      </c>
      <c r="O94" s="22">
        <v>81</v>
      </c>
      <c r="P94" s="22">
        <v>83.4</v>
      </c>
      <c r="Q94" s="22">
        <v>85</v>
      </c>
      <c r="R94" s="22">
        <v>86.8</v>
      </c>
      <c r="S94" s="22">
        <v>88.7</v>
      </c>
      <c r="T94" s="22">
        <v>91.4</v>
      </c>
      <c r="U94" s="22">
        <v>94.5</v>
      </c>
      <c r="V94" s="22">
        <v>95.2</v>
      </c>
      <c r="W94" s="22">
        <v>96.7</v>
      </c>
      <c r="X94" s="22">
        <v>99.6</v>
      </c>
      <c r="Y94" s="22">
        <v>96.8</v>
      </c>
      <c r="Z94" s="22">
        <v>98.6</v>
      </c>
      <c r="AA94" s="22">
        <v>98.7</v>
      </c>
      <c r="AB94" s="22">
        <v>99.9</v>
      </c>
      <c r="AC94" s="22">
        <v>103.2</v>
      </c>
      <c r="AD94" s="22">
        <v>104.6</v>
      </c>
      <c r="AE94" s="22">
        <v>103.8</v>
      </c>
      <c r="AF94" s="22">
        <v>104.1</v>
      </c>
      <c r="AG94" s="22">
        <v>103.2</v>
      </c>
      <c r="AH94" s="22">
        <v>104.4</v>
      </c>
      <c r="AI94" s="22">
        <v>102</v>
      </c>
      <c r="AJ94" s="22">
        <v>102.2</v>
      </c>
      <c r="AK94" s="22">
        <v>102.1</v>
      </c>
      <c r="AL94" s="22">
        <v>100</v>
      </c>
      <c r="AM94" s="23">
        <v>100.3</v>
      </c>
      <c r="AN94" s="23">
        <v>99.5</v>
      </c>
      <c r="AO94" s="23">
        <v>98.4</v>
      </c>
      <c r="AP94" s="23">
        <v>100.7</v>
      </c>
      <c r="AQ94" s="22">
        <v>100.6</v>
      </c>
      <c r="AR94" s="22">
        <v>101.8</v>
      </c>
      <c r="AS94" s="22">
        <v>101.9</v>
      </c>
      <c r="AT94" s="22">
        <v>103.6</v>
      </c>
      <c r="AU94" s="22">
        <v>102.3</v>
      </c>
      <c r="AV94" s="22">
        <v>102.2</v>
      </c>
      <c r="AW94" s="22">
        <v>103.5</v>
      </c>
      <c r="AX94" s="22">
        <v>104.9</v>
      </c>
      <c r="AY94" s="22">
        <v>110.8</v>
      </c>
      <c r="AZ94" s="22">
        <v>114.6</v>
      </c>
      <c r="BA94" s="23">
        <v>114.3</v>
      </c>
      <c r="BB94" s="70"/>
      <c r="BC94" s="70"/>
      <c r="BD94" s="70"/>
      <c r="BE94" s="70"/>
      <c r="BF94" s="70"/>
      <c r="BG94" s="70"/>
      <c r="BH94" s="70"/>
      <c r="BI94" s="70"/>
      <c r="BJ94" s="70"/>
      <c r="BK94" s="70"/>
      <c r="BL94" s="70"/>
      <c r="BM94" s="70"/>
      <c r="BN94" s="70"/>
      <c r="BO94" s="70"/>
      <c r="BP94" s="70"/>
    </row>
    <row r="95" spans="1:68" ht="12.75" customHeight="1" x14ac:dyDescent="0.25">
      <c r="A95" s="47" t="str">
        <f t="shared" si="6"/>
        <v>ZurichConstruction de parois antibruit</v>
      </c>
      <c r="B95" s="5" t="s">
        <v>63</v>
      </c>
      <c r="C95" s="21">
        <v>0.21</v>
      </c>
      <c r="D95" s="23"/>
      <c r="E95" s="23"/>
      <c r="F95" s="23"/>
      <c r="G95" s="23"/>
      <c r="H95" s="23"/>
      <c r="I95" s="22"/>
      <c r="J95" s="22"/>
      <c r="K95" s="22"/>
      <c r="L95" s="22"/>
      <c r="M95" s="22"/>
      <c r="N95" s="22"/>
      <c r="O95" s="22"/>
      <c r="P95" s="22"/>
      <c r="Q95" s="22"/>
      <c r="R95" s="22"/>
      <c r="S95" s="22"/>
      <c r="T95" s="22"/>
      <c r="U95" s="22"/>
      <c r="V95" s="22"/>
      <c r="W95" s="22"/>
      <c r="X95" s="22"/>
      <c r="Y95" s="22"/>
      <c r="Z95" s="22"/>
      <c r="AA95" s="22"/>
      <c r="AB95" s="22">
        <v>97.1</v>
      </c>
      <c r="AC95" s="22">
        <v>98.3</v>
      </c>
      <c r="AD95" s="22">
        <v>99.2</v>
      </c>
      <c r="AE95" s="22">
        <v>98.8</v>
      </c>
      <c r="AF95" s="22">
        <v>100.1</v>
      </c>
      <c r="AG95" s="22">
        <v>100</v>
      </c>
      <c r="AH95" s="22">
        <v>100.4</v>
      </c>
      <c r="AI95" s="22">
        <v>99.9</v>
      </c>
      <c r="AJ95" s="22">
        <v>99.9</v>
      </c>
      <c r="AK95" s="22">
        <v>98.1</v>
      </c>
      <c r="AL95" s="23">
        <v>100</v>
      </c>
      <c r="AM95" s="23">
        <v>100.9</v>
      </c>
      <c r="AN95" s="23">
        <v>100.7</v>
      </c>
      <c r="AO95" s="23">
        <v>101.4</v>
      </c>
      <c r="AP95" s="23">
        <v>103.7</v>
      </c>
      <c r="AQ95" s="22">
        <v>102.6</v>
      </c>
      <c r="AR95" s="22">
        <v>103.8</v>
      </c>
      <c r="AS95" s="22">
        <v>104.4</v>
      </c>
      <c r="AT95" s="22">
        <v>104.1</v>
      </c>
      <c r="AU95" s="22">
        <v>104.8</v>
      </c>
      <c r="AV95" s="22">
        <v>105.4</v>
      </c>
      <c r="AW95" s="22">
        <v>106.3</v>
      </c>
      <c r="AX95" s="22">
        <v>107.8</v>
      </c>
      <c r="AY95" s="22">
        <v>112.5</v>
      </c>
      <c r="AZ95" s="22">
        <v>117.2</v>
      </c>
      <c r="BA95" s="23">
        <v>117.8</v>
      </c>
      <c r="BB95" s="70"/>
      <c r="BC95" s="70"/>
      <c r="BD95" s="70"/>
      <c r="BE95" s="70"/>
      <c r="BF95" s="70"/>
      <c r="BG95" s="70"/>
      <c r="BH95" s="70"/>
      <c r="BI95" s="70"/>
      <c r="BJ95" s="70"/>
      <c r="BK95" s="70"/>
      <c r="BL95" s="70"/>
      <c r="BM95" s="70"/>
      <c r="BN95" s="70"/>
      <c r="BO95" s="70"/>
      <c r="BP95" s="70"/>
    </row>
    <row r="96" spans="1:68" ht="12.75" customHeight="1" x14ac:dyDescent="0.25">
      <c r="C96" s="28"/>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row>
    <row r="97" spans="1:68" ht="12.75" customHeight="1" x14ac:dyDescent="0.25">
      <c r="B97" s="26" t="s">
        <v>68</v>
      </c>
      <c r="C97" s="26"/>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row>
    <row r="98" spans="1:68" ht="12.75" customHeight="1" x14ac:dyDescent="0.25">
      <c r="A98" s="47" t="str">
        <f>B$97&amp;B98</f>
        <v>Suisse orientaleConstruction: total</v>
      </c>
      <c r="B98" s="5" t="s">
        <v>48</v>
      </c>
      <c r="C98" s="21">
        <v>100</v>
      </c>
      <c r="D98" s="22">
        <v>80.400000000000006</v>
      </c>
      <c r="E98" s="22">
        <v>80.599999999999994</v>
      </c>
      <c r="F98" s="22">
        <v>83.4</v>
      </c>
      <c r="G98" s="22">
        <v>84.3</v>
      </c>
      <c r="H98" s="22">
        <v>86.1</v>
      </c>
      <c r="I98" s="22">
        <v>87.6</v>
      </c>
      <c r="J98" s="22">
        <v>87.6</v>
      </c>
      <c r="K98" s="22">
        <v>87.1</v>
      </c>
      <c r="L98" s="22">
        <v>86.6</v>
      </c>
      <c r="M98" s="22">
        <v>85.6</v>
      </c>
      <c r="N98" s="22">
        <v>86.6</v>
      </c>
      <c r="O98" s="22">
        <v>86.6</v>
      </c>
      <c r="P98" s="22">
        <v>87.7</v>
      </c>
      <c r="Q98" s="22">
        <v>88.1</v>
      </c>
      <c r="R98" s="22">
        <v>89.5</v>
      </c>
      <c r="S98" s="22">
        <v>89.9</v>
      </c>
      <c r="T98" s="22">
        <v>91.9</v>
      </c>
      <c r="U98" s="22">
        <v>93.9</v>
      </c>
      <c r="V98" s="22">
        <v>95.9</v>
      </c>
      <c r="W98" s="22">
        <v>98.3</v>
      </c>
      <c r="X98" s="22">
        <v>100.3</v>
      </c>
      <c r="Y98" s="22">
        <v>98.4</v>
      </c>
      <c r="Z98" s="22">
        <v>98.8</v>
      </c>
      <c r="AA98" s="22">
        <v>97.7</v>
      </c>
      <c r="AB98" s="22">
        <v>98.7</v>
      </c>
      <c r="AC98" s="22">
        <v>100.8</v>
      </c>
      <c r="AD98" s="22">
        <v>102.1</v>
      </c>
      <c r="AE98" s="22">
        <v>100.5</v>
      </c>
      <c r="AF98" s="22">
        <v>100.4</v>
      </c>
      <c r="AG98" s="22">
        <v>100.6</v>
      </c>
      <c r="AH98" s="22">
        <v>101.7</v>
      </c>
      <c r="AI98" s="22">
        <v>101.1</v>
      </c>
      <c r="AJ98" s="22">
        <v>100.9</v>
      </c>
      <c r="AK98" s="22">
        <v>99.6</v>
      </c>
      <c r="AL98" s="22">
        <v>100</v>
      </c>
      <c r="AM98" s="23">
        <v>99.5</v>
      </c>
      <c r="AN98" s="23">
        <v>99.1</v>
      </c>
      <c r="AO98" s="23">
        <v>99.6</v>
      </c>
      <c r="AP98" s="23">
        <v>98.5</v>
      </c>
      <c r="AQ98" s="22">
        <v>100.3</v>
      </c>
      <c r="AR98" s="22">
        <v>100.6</v>
      </c>
      <c r="AS98" s="22">
        <v>100.6</v>
      </c>
      <c r="AT98" s="22">
        <v>101.4</v>
      </c>
      <c r="AU98" s="22">
        <v>101.8</v>
      </c>
      <c r="AV98" s="22">
        <v>101.8</v>
      </c>
      <c r="AW98" s="22">
        <v>102.9</v>
      </c>
      <c r="AX98" s="22">
        <v>105.1</v>
      </c>
      <c r="AY98" s="22">
        <v>111.2</v>
      </c>
      <c r="AZ98" s="22">
        <v>115.1</v>
      </c>
      <c r="BA98" s="23">
        <v>115.9</v>
      </c>
      <c r="BB98" s="69"/>
      <c r="BC98" s="69"/>
      <c r="BD98" s="69"/>
      <c r="BE98" s="69"/>
      <c r="BF98" s="69"/>
      <c r="BG98" s="69"/>
      <c r="BH98" s="69"/>
      <c r="BI98" s="69"/>
      <c r="BJ98" s="69"/>
      <c r="BK98" s="69"/>
      <c r="BL98" s="69"/>
      <c r="BM98" s="69"/>
      <c r="BN98" s="69"/>
      <c r="BO98" s="69"/>
      <c r="BP98" s="69"/>
    </row>
    <row r="99" spans="1:68" ht="12.75" customHeight="1" x14ac:dyDescent="0.25">
      <c r="A99" s="47" t="str">
        <f t="shared" ref="A99:A113" si="7">B$97&amp;B99</f>
        <v>Suisse orientaleBâtiment</v>
      </c>
      <c r="B99" s="5" t="s">
        <v>49</v>
      </c>
      <c r="C99" s="21">
        <v>80.2</v>
      </c>
      <c r="D99" s="22">
        <v>81.599999999999994</v>
      </c>
      <c r="E99" s="22">
        <v>81.8</v>
      </c>
      <c r="F99" s="22">
        <v>84</v>
      </c>
      <c r="G99" s="22">
        <v>85.2</v>
      </c>
      <c r="H99" s="22">
        <v>85.7</v>
      </c>
      <c r="I99" s="22">
        <v>88.1</v>
      </c>
      <c r="J99" s="22">
        <v>88.3</v>
      </c>
      <c r="K99" s="22">
        <v>88</v>
      </c>
      <c r="L99" s="22">
        <v>87.2</v>
      </c>
      <c r="M99" s="22">
        <v>86.1</v>
      </c>
      <c r="N99" s="22">
        <v>87.2</v>
      </c>
      <c r="O99" s="22">
        <v>86.9</v>
      </c>
      <c r="P99" s="22">
        <v>88.3</v>
      </c>
      <c r="Q99" s="22">
        <v>88.8</v>
      </c>
      <c r="R99" s="22">
        <v>89.9</v>
      </c>
      <c r="S99" s="22">
        <v>90.4</v>
      </c>
      <c r="T99" s="22">
        <v>92.2</v>
      </c>
      <c r="U99" s="22">
        <v>94.1</v>
      </c>
      <c r="V99" s="22">
        <v>95.5</v>
      </c>
      <c r="W99" s="22">
        <v>98.2</v>
      </c>
      <c r="X99" s="22">
        <v>99.9</v>
      </c>
      <c r="Y99" s="22">
        <v>98.6</v>
      </c>
      <c r="Z99" s="22">
        <v>99.1</v>
      </c>
      <c r="AA99" s="22">
        <v>97.5</v>
      </c>
      <c r="AB99" s="22">
        <v>99.1</v>
      </c>
      <c r="AC99" s="22">
        <v>100.5</v>
      </c>
      <c r="AD99" s="22">
        <v>101.5</v>
      </c>
      <c r="AE99" s="22">
        <v>100</v>
      </c>
      <c r="AF99" s="22">
        <v>99.8</v>
      </c>
      <c r="AG99" s="22">
        <v>100.1</v>
      </c>
      <c r="AH99" s="22">
        <v>101.2</v>
      </c>
      <c r="AI99" s="22">
        <v>100.5</v>
      </c>
      <c r="AJ99" s="22">
        <v>100.4</v>
      </c>
      <c r="AK99" s="22">
        <v>99.5</v>
      </c>
      <c r="AL99" s="22">
        <v>100</v>
      </c>
      <c r="AM99" s="23">
        <v>99</v>
      </c>
      <c r="AN99" s="23">
        <v>97.8</v>
      </c>
      <c r="AO99" s="23">
        <v>98.1</v>
      </c>
      <c r="AP99" s="23">
        <v>97.3</v>
      </c>
      <c r="AQ99" s="22">
        <v>99.4</v>
      </c>
      <c r="AR99" s="22">
        <v>99.6</v>
      </c>
      <c r="AS99" s="22">
        <v>99.8</v>
      </c>
      <c r="AT99" s="22">
        <v>100.5</v>
      </c>
      <c r="AU99" s="22">
        <v>101.2</v>
      </c>
      <c r="AV99" s="22">
        <v>101.6</v>
      </c>
      <c r="AW99" s="22">
        <v>103.1</v>
      </c>
      <c r="AX99" s="22">
        <v>106.2</v>
      </c>
      <c r="AY99" s="22">
        <v>111</v>
      </c>
      <c r="AZ99" s="22">
        <v>114.8</v>
      </c>
      <c r="BA99" s="23">
        <v>115.4</v>
      </c>
      <c r="BB99" s="70"/>
      <c r="BC99" s="70"/>
      <c r="BD99" s="70"/>
      <c r="BE99" s="70"/>
      <c r="BF99" s="70"/>
      <c r="BG99" s="70"/>
      <c r="BH99" s="70"/>
      <c r="BI99" s="70"/>
      <c r="BJ99" s="70"/>
      <c r="BK99" s="70"/>
      <c r="BL99" s="70"/>
      <c r="BM99" s="70"/>
      <c r="BN99" s="70"/>
      <c r="BO99" s="70"/>
      <c r="BP99" s="70"/>
    </row>
    <row r="100" spans="1:68" ht="12.75" customHeight="1" x14ac:dyDescent="0.25">
      <c r="A100" s="47" t="str">
        <f t="shared" si="7"/>
        <v>Suisse orientaleNouvelle construction</v>
      </c>
      <c r="B100" s="5" t="s">
        <v>50</v>
      </c>
      <c r="C100" s="21">
        <v>47.4</v>
      </c>
      <c r="D100" s="22">
        <v>82.8</v>
      </c>
      <c r="E100" s="22">
        <v>82.9</v>
      </c>
      <c r="F100" s="22">
        <v>84.9</v>
      </c>
      <c r="G100" s="22">
        <v>86.3</v>
      </c>
      <c r="H100" s="22">
        <v>86.7</v>
      </c>
      <c r="I100" s="22">
        <v>89.3</v>
      </c>
      <c r="J100" s="22">
        <v>89.6</v>
      </c>
      <c r="K100" s="22">
        <v>88.5</v>
      </c>
      <c r="L100" s="22">
        <v>87.8</v>
      </c>
      <c r="M100" s="22">
        <v>86.7</v>
      </c>
      <c r="N100" s="22">
        <v>87.7</v>
      </c>
      <c r="O100" s="22">
        <v>87.1</v>
      </c>
      <c r="P100" s="22">
        <v>88.7</v>
      </c>
      <c r="Q100" s="22">
        <v>89.3</v>
      </c>
      <c r="R100" s="22">
        <v>90.3</v>
      </c>
      <c r="S100" s="22">
        <v>90.7</v>
      </c>
      <c r="T100" s="22">
        <v>92.7</v>
      </c>
      <c r="U100" s="22">
        <v>94.7</v>
      </c>
      <c r="V100" s="22">
        <v>96.1</v>
      </c>
      <c r="W100" s="22">
        <v>99.1</v>
      </c>
      <c r="X100" s="22">
        <v>101</v>
      </c>
      <c r="Y100" s="22">
        <v>98.9</v>
      </c>
      <c r="Z100" s="22">
        <v>99.7</v>
      </c>
      <c r="AA100" s="22">
        <v>97.8</v>
      </c>
      <c r="AB100" s="22">
        <v>99.6</v>
      </c>
      <c r="AC100" s="22">
        <v>101.3</v>
      </c>
      <c r="AD100" s="22">
        <v>102.1</v>
      </c>
      <c r="AE100" s="22">
        <v>100.8</v>
      </c>
      <c r="AF100" s="22">
        <v>100.6</v>
      </c>
      <c r="AG100" s="22">
        <v>100.8</v>
      </c>
      <c r="AH100" s="22">
        <v>102</v>
      </c>
      <c r="AI100" s="22">
        <v>101.2</v>
      </c>
      <c r="AJ100" s="22">
        <v>100.7</v>
      </c>
      <c r="AK100" s="22">
        <v>99.4</v>
      </c>
      <c r="AL100" s="23">
        <v>100</v>
      </c>
      <c r="AM100" s="23">
        <v>99.7</v>
      </c>
      <c r="AN100" s="23">
        <v>98.6</v>
      </c>
      <c r="AO100" s="23">
        <v>99.3</v>
      </c>
      <c r="AP100" s="23">
        <v>99.1</v>
      </c>
      <c r="AQ100" s="22">
        <v>101.3</v>
      </c>
      <c r="AR100" s="22">
        <v>101.4</v>
      </c>
      <c r="AS100" s="22">
        <v>101.5</v>
      </c>
      <c r="AT100" s="22">
        <v>102.2</v>
      </c>
      <c r="AU100" s="22">
        <v>103</v>
      </c>
      <c r="AV100" s="22">
        <v>103.3</v>
      </c>
      <c r="AW100" s="22">
        <v>105</v>
      </c>
      <c r="AX100" s="22">
        <v>108.5</v>
      </c>
      <c r="AY100" s="22">
        <v>113.8</v>
      </c>
      <c r="AZ100" s="22">
        <v>117.4</v>
      </c>
      <c r="BA100" s="23">
        <v>118.6</v>
      </c>
      <c r="BB100" s="70"/>
      <c r="BC100" s="70"/>
      <c r="BD100" s="70"/>
      <c r="BE100" s="70"/>
      <c r="BF100" s="70"/>
      <c r="BG100" s="70"/>
      <c r="BH100" s="70"/>
      <c r="BI100" s="70"/>
      <c r="BJ100" s="70"/>
      <c r="BK100" s="70"/>
      <c r="BL100" s="70"/>
      <c r="BM100" s="70"/>
      <c r="BN100" s="70"/>
      <c r="BO100" s="70"/>
      <c r="BP100" s="70"/>
    </row>
    <row r="101" spans="1:68" ht="12.75" customHeight="1" x14ac:dyDescent="0.25">
      <c r="A101" s="47" t="str">
        <f t="shared" si="7"/>
        <v>Suisse orientaleConstruction d’immeubles d‘habitation</v>
      </c>
      <c r="B101" s="5" t="s">
        <v>51</v>
      </c>
      <c r="C101" s="21">
        <v>4.4000000000000004</v>
      </c>
      <c r="D101" s="22">
        <v>83.7</v>
      </c>
      <c r="E101" s="22">
        <v>84</v>
      </c>
      <c r="F101" s="22">
        <v>85.9</v>
      </c>
      <c r="G101" s="22">
        <v>87.6</v>
      </c>
      <c r="H101" s="22">
        <v>87.9</v>
      </c>
      <c r="I101" s="22">
        <v>90.4</v>
      </c>
      <c r="J101" s="22">
        <v>90.1</v>
      </c>
      <c r="K101" s="22">
        <v>89</v>
      </c>
      <c r="L101" s="22">
        <v>88.3</v>
      </c>
      <c r="M101" s="22">
        <v>87</v>
      </c>
      <c r="N101" s="22">
        <v>88</v>
      </c>
      <c r="O101" s="22">
        <v>87.5</v>
      </c>
      <c r="P101" s="22">
        <v>89.1</v>
      </c>
      <c r="Q101" s="22">
        <v>89.7</v>
      </c>
      <c r="R101" s="22">
        <v>90.7</v>
      </c>
      <c r="S101" s="22">
        <v>90.9</v>
      </c>
      <c r="T101" s="22">
        <v>92.8</v>
      </c>
      <c r="U101" s="22">
        <v>94.8</v>
      </c>
      <c r="V101" s="22">
        <v>96.2</v>
      </c>
      <c r="W101" s="22">
        <v>99.3</v>
      </c>
      <c r="X101" s="22">
        <v>101.2</v>
      </c>
      <c r="Y101" s="22">
        <v>98.8</v>
      </c>
      <c r="Z101" s="22">
        <v>99.8</v>
      </c>
      <c r="AA101" s="22">
        <v>97.9</v>
      </c>
      <c r="AB101" s="22">
        <v>99.5</v>
      </c>
      <c r="AC101" s="22">
        <v>101.1</v>
      </c>
      <c r="AD101" s="22">
        <v>101.6</v>
      </c>
      <c r="AE101" s="22">
        <v>100.4</v>
      </c>
      <c r="AF101" s="22">
        <v>100</v>
      </c>
      <c r="AG101" s="22">
        <v>100.3</v>
      </c>
      <c r="AH101" s="22">
        <v>101.5</v>
      </c>
      <c r="AI101" s="22">
        <v>100.9</v>
      </c>
      <c r="AJ101" s="22">
        <v>100.5</v>
      </c>
      <c r="AK101" s="22">
        <v>99.3</v>
      </c>
      <c r="AL101" s="22">
        <v>100</v>
      </c>
      <c r="AM101" s="23">
        <v>100.1</v>
      </c>
      <c r="AN101" s="23">
        <v>98.8</v>
      </c>
      <c r="AO101" s="23">
        <v>99.9</v>
      </c>
      <c r="AP101" s="23">
        <v>99.7</v>
      </c>
      <c r="AQ101" s="22">
        <v>101.6</v>
      </c>
      <c r="AR101" s="22">
        <v>101.7</v>
      </c>
      <c r="AS101" s="22">
        <v>101.7</v>
      </c>
      <c r="AT101" s="22">
        <v>102.3</v>
      </c>
      <c r="AU101" s="22">
        <v>103.3</v>
      </c>
      <c r="AV101" s="22">
        <v>103.6</v>
      </c>
      <c r="AW101" s="22">
        <v>104.9</v>
      </c>
      <c r="AX101" s="22">
        <v>108.2</v>
      </c>
      <c r="AY101" s="22">
        <v>113.7</v>
      </c>
      <c r="AZ101" s="22">
        <v>117.4</v>
      </c>
      <c r="BA101" s="23">
        <v>118.8</v>
      </c>
      <c r="BB101" s="70"/>
      <c r="BC101" s="70"/>
      <c r="BD101" s="70"/>
      <c r="BE101" s="70"/>
      <c r="BF101" s="70"/>
      <c r="BG101" s="70"/>
      <c r="BH101" s="70"/>
      <c r="BI101" s="70"/>
      <c r="BJ101" s="70"/>
      <c r="BK101" s="70"/>
      <c r="BL101" s="70"/>
      <c r="BM101" s="70"/>
      <c r="BN101" s="70"/>
      <c r="BO101" s="70"/>
      <c r="BP101" s="70"/>
    </row>
    <row r="102" spans="1:68" ht="12.75" customHeight="1" x14ac:dyDescent="0.25">
      <c r="A102" s="47" t="str">
        <f t="shared" si="7"/>
        <v>Suisse orientaleConstruction d’imm. d‘habitation en bois</v>
      </c>
      <c r="B102" s="5" t="s">
        <v>52</v>
      </c>
      <c r="C102" s="21">
        <v>26.54</v>
      </c>
      <c r="D102" s="23" t="s">
        <v>16</v>
      </c>
      <c r="E102" s="23" t="s">
        <v>16</v>
      </c>
      <c r="F102" s="23" t="s">
        <v>16</v>
      </c>
      <c r="G102" s="23" t="s">
        <v>16</v>
      </c>
      <c r="H102" s="23" t="s">
        <v>16</v>
      </c>
      <c r="I102" s="23" t="s">
        <v>16</v>
      </c>
      <c r="J102" s="23" t="s">
        <v>16</v>
      </c>
      <c r="K102" s="23" t="s">
        <v>16</v>
      </c>
      <c r="L102" s="23" t="s">
        <v>16</v>
      </c>
      <c r="M102" s="22">
        <v>86.6</v>
      </c>
      <c r="N102" s="22">
        <v>87.9</v>
      </c>
      <c r="O102" s="22">
        <v>87.4</v>
      </c>
      <c r="P102" s="22">
        <v>88.6</v>
      </c>
      <c r="Q102" s="22">
        <v>88.4</v>
      </c>
      <c r="R102" s="22">
        <v>89.1</v>
      </c>
      <c r="S102" s="22">
        <v>90.1</v>
      </c>
      <c r="T102" s="22">
        <v>91.5</v>
      </c>
      <c r="U102" s="22">
        <v>94</v>
      </c>
      <c r="V102" s="22">
        <v>94.6</v>
      </c>
      <c r="W102" s="22">
        <v>98.1</v>
      </c>
      <c r="X102" s="22">
        <v>99.6</v>
      </c>
      <c r="Y102" s="22">
        <v>98.1</v>
      </c>
      <c r="Z102" s="22">
        <v>98.4</v>
      </c>
      <c r="AA102" s="22">
        <v>96.6</v>
      </c>
      <c r="AB102" s="22">
        <v>98.7</v>
      </c>
      <c r="AC102" s="22">
        <v>100.8</v>
      </c>
      <c r="AD102" s="22">
        <v>101.2</v>
      </c>
      <c r="AE102" s="22">
        <v>100</v>
      </c>
      <c r="AF102" s="22">
        <v>99.8</v>
      </c>
      <c r="AG102" s="22">
        <v>100.2</v>
      </c>
      <c r="AH102" s="22">
        <v>100.7</v>
      </c>
      <c r="AI102" s="22">
        <v>100.1</v>
      </c>
      <c r="AJ102" s="22">
        <v>99.5</v>
      </c>
      <c r="AK102" s="22">
        <v>98.9</v>
      </c>
      <c r="AL102" s="22">
        <v>100</v>
      </c>
      <c r="AM102" s="23">
        <v>99.6</v>
      </c>
      <c r="AN102" s="23">
        <v>98.8</v>
      </c>
      <c r="AO102" s="23">
        <v>99.3</v>
      </c>
      <c r="AP102" s="23">
        <v>99.4</v>
      </c>
      <c r="AQ102" s="22">
        <v>102</v>
      </c>
      <c r="AR102" s="22">
        <v>102.8</v>
      </c>
      <c r="AS102" s="22">
        <v>102.6</v>
      </c>
      <c r="AT102" s="22">
        <v>103.4</v>
      </c>
      <c r="AU102" s="22">
        <v>104</v>
      </c>
      <c r="AV102" s="22">
        <v>105</v>
      </c>
      <c r="AW102" s="22">
        <v>108</v>
      </c>
      <c r="AX102" s="22">
        <v>113.2</v>
      </c>
      <c r="AY102" s="22">
        <v>117.9</v>
      </c>
      <c r="AZ102" s="22">
        <v>121</v>
      </c>
      <c r="BA102" s="23">
        <v>122.3</v>
      </c>
      <c r="BB102" s="70"/>
      <c r="BC102" s="70"/>
      <c r="BD102" s="70"/>
      <c r="BE102" s="70"/>
      <c r="BF102" s="70"/>
      <c r="BG102" s="70"/>
      <c r="BH102" s="70"/>
      <c r="BI102" s="70"/>
      <c r="BJ102" s="70"/>
      <c r="BK102" s="70"/>
      <c r="BL102" s="70"/>
      <c r="BM102" s="70"/>
      <c r="BN102" s="70"/>
      <c r="BO102" s="70"/>
      <c r="BP102" s="70"/>
    </row>
    <row r="103" spans="1:68" ht="12.75" customHeight="1" x14ac:dyDescent="0.25">
      <c r="A103" s="47" t="str">
        <f t="shared" si="7"/>
        <v>Suisse orientaleConstruction d'habitations individuelles</v>
      </c>
      <c r="B103" s="5" t="s">
        <v>53</v>
      </c>
      <c r="C103" s="21">
        <v>7.88</v>
      </c>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v>98.8</v>
      </c>
      <c r="AC103" s="22">
        <v>101.1</v>
      </c>
      <c r="AD103" s="22">
        <v>101.4</v>
      </c>
      <c r="AE103" s="22">
        <v>100.4</v>
      </c>
      <c r="AF103" s="22">
        <v>100.8</v>
      </c>
      <c r="AG103" s="22">
        <v>100.5</v>
      </c>
      <c r="AH103" s="22">
        <v>102.1</v>
      </c>
      <c r="AI103" s="22">
        <v>101.5</v>
      </c>
      <c r="AJ103" s="22">
        <v>101.2</v>
      </c>
      <c r="AK103" s="22">
        <v>99.5</v>
      </c>
      <c r="AL103" s="23">
        <v>100</v>
      </c>
      <c r="AM103" s="23">
        <v>99.9</v>
      </c>
      <c r="AN103" s="23">
        <v>98.3</v>
      </c>
      <c r="AO103" s="23">
        <v>99</v>
      </c>
      <c r="AP103" s="23">
        <v>98.7</v>
      </c>
      <c r="AQ103" s="22">
        <v>101.6</v>
      </c>
      <c r="AR103" s="22">
        <v>101.4</v>
      </c>
      <c r="AS103" s="22">
        <v>101.7</v>
      </c>
      <c r="AT103" s="22">
        <v>102.2</v>
      </c>
      <c r="AU103" s="22">
        <v>102.9</v>
      </c>
      <c r="AV103" s="22">
        <v>103.6</v>
      </c>
      <c r="AW103" s="22">
        <v>104.4</v>
      </c>
      <c r="AX103" s="22">
        <v>107.9</v>
      </c>
      <c r="AY103" s="22">
        <v>112.6</v>
      </c>
      <c r="AZ103" s="22">
        <v>115.6</v>
      </c>
      <c r="BA103" s="23">
        <v>116.9</v>
      </c>
      <c r="BB103" s="70"/>
      <c r="BC103" s="70"/>
      <c r="BD103" s="70"/>
      <c r="BE103" s="70"/>
      <c r="BF103" s="70"/>
      <c r="BG103" s="70"/>
      <c r="BH103" s="70"/>
      <c r="BI103" s="70"/>
      <c r="BJ103" s="70"/>
      <c r="BK103" s="70"/>
      <c r="BL103" s="70"/>
      <c r="BM103" s="70"/>
      <c r="BN103" s="70"/>
      <c r="BO103" s="70"/>
      <c r="BP103" s="70"/>
    </row>
    <row r="104" spans="1:68" ht="12.75" customHeight="1" x14ac:dyDescent="0.25">
      <c r="A104" s="47" t="str">
        <f t="shared" si="7"/>
        <v>Suisse orientaleConstruction d'immeubles administratifs</v>
      </c>
      <c r="B104" s="24" t="s">
        <v>54</v>
      </c>
      <c r="C104" s="21">
        <v>4.79</v>
      </c>
      <c r="D104" s="22">
        <v>81.599999999999994</v>
      </c>
      <c r="E104" s="22">
        <v>81.099999999999994</v>
      </c>
      <c r="F104" s="22">
        <v>83.6</v>
      </c>
      <c r="G104" s="22">
        <v>84.1</v>
      </c>
      <c r="H104" s="22">
        <v>84.5</v>
      </c>
      <c r="I104" s="22">
        <v>87.8</v>
      </c>
      <c r="J104" s="22">
        <v>89.8</v>
      </c>
      <c r="K104" s="22">
        <v>89</v>
      </c>
      <c r="L104" s="22">
        <v>88.2</v>
      </c>
      <c r="M104" s="22">
        <v>87.7</v>
      </c>
      <c r="N104" s="22">
        <v>88.5</v>
      </c>
      <c r="O104" s="22">
        <v>87.9</v>
      </c>
      <c r="P104" s="22">
        <v>89.3</v>
      </c>
      <c r="Q104" s="22">
        <v>90.1</v>
      </c>
      <c r="R104" s="22">
        <v>91</v>
      </c>
      <c r="S104" s="22">
        <v>91.7</v>
      </c>
      <c r="T104" s="22">
        <v>94.3</v>
      </c>
      <c r="U104" s="22">
        <v>96.4</v>
      </c>
      <c r="V104" s="22">
        <v>98.1</v>
      </c>
      <c r="W104" s="22">
        <v>100.4</v>
      </c>
      <c r="X104" s="22">
        <v>102.5</v>
      </c>
      <c r="Y104" s="22">
        <v>101.5</v>
      </c>
      <c r="Z104" s="22">
        <v>101.7</v>
      </c>
      <c r="AA104" s="22">
        <v>99.6</v>
      </c>
      <c r="AB104" s="22">
        <v>102</v>
      </c>
      <c r="AC104" s="22">
        <v>103.2</v>
      </c>
      <c r="AD104" s="22">
        <v>105.8</v>
      </c>
      <c r="AE104" s="22">
        <v>102.4</v>
      </c>
      <c r="AF104" s="22">
        <v>102.5</v>
      </c>
      <c r="AG104" s="22">
        <v>104</v>
      </c>
      <c r="AH104" s="22">
        <v>104.7</v>
      </c>
      <c r="AI104" s="22">
        <v>102.3</v>
      </c>
      <c r="AJ104" s="22">
        <v>101.9</v>
      </c>
      <c r="AK104" s="22">
        <v>99.6</v>
      </c>
      <c r="AL104" s="22">
        <v>100</v>
      </c>
      <c r="AM104" s="23">
        <v>98.2</v>
      </c>
      <c r="AN104" s="23">
        <v>97.9</v>
      </c>
      <c r="AO104" s="23">
        <v>96.6</v>
      </c>
      <c r="AP104" s="23">
        <v>95.3</v>
      </c>
      <c r="AQ104" s="22">
        <v>97.6</v>
      </c>
      <c r="AR104" s="22">
        <v>97.2</v>
      </c>
      <c r="AS104" s="22">
        <v>98</v>
      </c>
      <c r="AT104" s="22">
        <v>99.3</v>
      </c>
      <c r="AU104" s="22">
        <v>99.4</v>
      </c>
      <c r="AV104" s="22">
        <v>99.4</v>
      </c>
      <c r="AW104" s="22">
        <v>101.4</v>
      </c>
      <c r="AX104" s="22">
        <v>103.8</v>
      </c>
      <c r="AY104" s="22">
        <v>109.9</v>
      </c>
      <c r="AZ104" s="22">
        <v>114.6</v>
      </c>
      <c r="BA104" s="23">
        <v>114.6</v>
      </c>
      <c r="BB104" s="70"/>
      <c r="BC104" s="70"/>
      <c r="BD104" s="70"/>
      <c r="BE104" s="70"/>
      <c r="BF104" s="70"/>
      <c r="BG104" s="70"/>
      <c r="BH104" s="70"/>
      <c r="BI104" s="70"/>
      <c r="BJ104" s="70"/>
      <c r="BK104" s="70"/>
      <c r="BL104" s="70"/>
      <c r="BM104" s="70"/>
      <c r="BN104" s="70"/>
      <c r="BO104" s="70"/>
      <c r="BP104" s="70"/>
    </row>
    <row r="105" spans="1:68" ht="12.75" customHeight="1" x14ac:dyDescent="0.25">
      <c r="A105" s="47" t="str">
        <f t="shared" si="7"/>
        <v>Suisse orientaleConstruction de halles métalliques</v>
      </c>
      <c r="B105" s="5" t="s">
        <v>55</v>
      </c>
      <c r="C105" s="21">
        <v>3.78</v>
      </c>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v>100</v>
      </c>
      <c r="AC105" s="22">
        <v>102</v>
      </c>
      <c r="AD105" s="22">
        <v>102.9</v>
      </c>
      <c r="AE105" s="22">
        <v>102.1</v>
      </c>
      <c r="AF105" s="22">
        <v>101.5</v>
      </c>
      <c r="AG105" s="22">
        <v>101.8</v>
      </c>
      <c r="AH105" s="22">
        <v>102.8</v>
      </c>
      <c r="AI105" s="22">
        <v>101.7</v>
      </c>
      <c r="AJ105" s="22">
        <v>100.8</v>
      </c>
      <c r="AK105" s="22">
        <v>99.4</v>
      </c>
      <c r="AL105" s="23">
        <v>100</v>
      </c>
      <c r="AM105" s="23">
        <v>98.9</v>
      </c>
      <c r="AN105" s="23">
        <v>98.4</v>
      </c>
      <c r="AO105" s="23">
        <v>99.5</v>
      </c>
      <c r="AP105" s="23">
        <v>100.3</v>
      </c>
      <c r="AQ105" s="22">
        <v>102</v>
      </c>
      <c r="AR105" s="22">
        <v>101.9</v>
      </c>
      <c r="AS105" s="22">
        <v>101.9</v>
      </c>
      <c r="AT105" s="22">
        <v>103</v>
      </c>
      <c r="AU105" s="22">
        <v>103.2</v>
      </c>
      <c r="AV105" s="22">
        <v>103.4</v>
      </c>
      <c r="AW105" s="22">
        <v>106</v>
      </c>
      <c r="AX105" s="22">
        <v>110</v>
      </c>
      <c r="AY105" s="22">
        <v>115.8</v>
      </c>
      <c r="AZ105" s="22">
        <v>118.9</v>
      </c>
      <c r="BA105" s="23">
        <v>119.5</v>
      </c>
      <c r="BB105" s="70"/>
      <c r="BC105" s="70"/>
      <c r="BD105" s="70"/>
      <c r="BE105" s="70"/>
      <c r="BF105" s="70"/>
      <c r="BG105" s="70"/>
      <c r="BH105" s="70"/>
      <c r="BI105" s="70"/>
      <c r="BJ105" s="70"/>
      <c r="BK105" s="70"/>
      <c r="BL105" s="70"/>
      <c r="BM105" s="70"/>
      <c r="BN105" s="70"/>
      <c r="BO105" s="70"/>
      <c r="BP105" s="70"/>
    </row>
    <row r="106" spans="1:68" ht="12.75" customHeight="1" x14ac:dyDescent="0.25">
      <c r="A106" s="47" t="str">
        <f t="shared" si="7"/>
        <v>Suisse orientaleRénovation, transformation</v>
      </c>
      <c r="B106" s="5" t="s">
        <v>56</v>
      </c>
      <c r="C106" s="21">
        <v>32.799999999999997</v>
      </c>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v>98.5</v>
      </c>
      <c r="AC106" s="22">
        <v>99.6</v>
      </c>
      <c r="AD106" s="22">
        <v>100.8</v>
      </c>
      <c r="AE106" s="22">
        <v>99</v>
      </c>
      <c r="AF106" s="22">
        <v>98.8</v>
      </c>
      <c r="AG106" s="22">
        <v>99.1</v>
      </c>
      <c r="AH106" s="22">
        <v>100.2</v>
      </c>
      <c r="AI106" s="22">
        <v>99.7</v>
      </c>
      <c r="AJ106" s="22">
        <v>100.1</v>
      </c>
      <c r="AK106" s="22">
        <v>99.6</v>
      </c>
      <c r="AL106" s="23">
        <v>100</v>
      </c>
      <c r="AM106" s="23">
        <v>98</v>
      </c>
      <c r="AN106" s="23">
        <v>96.5</v>
      </c>
      <c r="AO106" s="23">
        <v>96.3</v>
      </c>
      <c r="AP106" s="23">
        <v>94.7</v>
      </c>
      <c r="AQ106" s="22">
        <v>96.6</v>
      </c>
      <c r="AR106" s="22">
        <v>97</v>
      </c>
      <c r="AS106" s="22">
        <v>97.5</v>
      </c>
      <c r="AT106" s="22">
        <v>98</v>
      </c>
      <c r="AU106" s="22">
        <v>98.7</v>
      </c>
      <c r="AV106" s="22">
        <v>99.2</v>
      </c>
      <c r="AW106" s="22">
        <v>100.4</v>
      </c>
      <c r="AX106" s="22">
        <v>103</v>
      </c>
      <c r="AY106" s="22">
        <v>107.2</v>
      </c>
      <c r="AZ106" s="22">
        <v>111.1</v>
      </c>
      <c r="BA106" s="23">
        <v>111.1</v>
      </c>
      <c r="BB106" s="70"/>
      <c r="BC106" s="70"/>
      <c r="BD106" s="70"/>
      <c r="BE106" s="70"/>
      <c r="BF106" s="70"/>
      <c r="BG106" s="70"/>
      <c r="BH106" s="70"/>
      <c r="BI106" s="70"/>
      <c r="BJ106" s="70"/>
      <c r="BK106" s="70"/>
      <c r="BL106" s="70"/>
      <c r="BM106" s="70"/>
      <c r="BN106" s="70"/>
      <c r="BO106" s="70"/>
      <c r="BP106" s="70"/>
    </row>
    <row r="107" spans="1:68" ht="12.75" customHeight="1" x14ac:dyDescent="0.25">
      <c r="A107" s="47" t="str">
        <f t="shared" si="7"/>
        <v>Suisse orientaleRénovation d’immeubles d‘hab. Minergie</v>
      </c>
      <c r="B107" s="5" t="s">
        <v>65</v>
      </c>
      <c r="C107" s="21">
        <v>0.14000000000000001</v>
      </c>
      <c r="D107" s="22">
        <v>80.599999999999994</v>
      </c>
      <c r="E107" s="22">
        <v>80.7</v>
      </c>
      <c r="F107" s="22">
        <v>83.5</v>
      </c>
      <c r="G107" s="22">
        <v>84.2</v>
      </c>
      <c r="H107" s="22">
        <v>85</v>
      </c>
      <c r="I107" s="22">
        <v>86.9</v>
      </c>
      <c r="J107" s="22">
        <v>87</v>
      </c>
      <c r="K107" s="22">
        <v>88.2</v>
      </c>
      <c r="L107" s="22">
        <v>87.1</v>
      </c>
      <c r="M107" s="22">
        <v>86</v>
      </c>
      <c r="N107" s="22">
        <v>87.3</v>
      </c>
      <c r="O107" s="22">
        <v>87.5</v>
      </c>
      <c r="P107" s="22">
        <v>88.7</v>
      </c>
      <c r="Q107" s="22">
        <v>89</v>
      </c>
      <c r="R107" s="22">
        <v>90.5</v>
      </c>
      <c r="S107" s="22">
        <v>91.1</v>
      </c>
      <c r="T107" s="22">
        <v>92.4</v>
      </c>
      <c r="U107" s="22">
        <v>94.1</v>
      </c>
      <c r="V107" s="22">
        <v>95.5</v>
      </c>
      <c r="W107" s="22">
        <v>97.9</v>
      </c>
      <c r="X107" s="22">
        <v>99.3</v>
      </c>
      <c r="Y107" s="22">
        <v>99.3</v>
      </c>
      <c r="Z107" s="22">
        <v>99.1</v>
      </c>
      <c r="AA107" s="22">
        <v>98.2</v>
      </c>
      <c r="AB107" s="22">
        <v>99.4</v>
      </c>
      <c r="AC107" s="22">
        <v>100.7</v>
      </c>
      <c r="AD107" s="22">
        <v>101.5</v>
      </c>
      <c r="AE107" s="22">
        <v>100</v>
      </c>
      <c r="AF107" s="22">
        <v>99.8</v>
      </c>
      <c r="AG107" s="22">
        <v>99.5</v>
      </c>
      <c r="AH107" s="22">
        <v>100.6</v>
      </c>
      <c r="AI107" s="22">
        <v>100.3</v>
      </c>
      <c r="AJ107" s="22">
        <v>100.6</v>
      </c>
      <c r="AK107" s="22">
        <v>99.8</v>
      </c>
      <c r="AL107" s="22">
        <v>100</v>
      </c>
      <c r="AM107" s="23">
        <v>99</v>
      </c>
      <c r="AN107" s="23">
        <v>97.5</v>
      </c>
      <c r="AO107" s="23">
        <v>99</v>
      </c>
      <c r="AP107" s="23">
        <v>98.4</v>
      </c>
      <c r="AQ107" s="22">
        <v>101</v>
      </c>
      <c r="AR107" s="22">
        <v>101.3</v>
      </c>
      <c r="AS107" s="22">
        <v>101.5</v>
      </c>
      <c r="AT107" s="22">
        <v>102.4</v>
      </c>
      <c r="AU107" s="22">
        <v>103.5</v>
      </c>
      <c r="AV107" s="22">
        <v>103.9</v>
      </c>
      <c r="AW107" s="22">
        <v>105</v>
      </c>
      <c r="AX107" s="22">
        <v>108.2</v>
      </c>
      <c r="AY107" s="22">
        <v>112.4</v>
      </c>
      <c r="AZ107" s="22">
        <v>116.7</v>
      </c>
      <c r="BA107" s="23">
        <v>117</v>
      </c>
      <c r="BB107" s="70"/>
      <c r="BC107" s="70"/>
      <c r="BD107" s="70"/>
      <c r="BE107" s="70"/>
      <c r="BF107" s="70"/>
      <c r="BG107" s="70"/>
      <c r="BH107" s="70"/>
      <c r="BI107" s="70"/>
      <c r="BJ107" s="70"/>
      <c r="BK107" s="70"/>
      <c r="BL107" s="70"/>
      <c r="BM107" s="70"/>
      <c r="BN107" s="70"/>
      <c r="BO107" s="70"/>
      <c r="BP107" s="70"/>
    </row>
    <row r="108" spans="1:68" ht="12.75" customHeight="1" x14ac:dyDescent="0.25">
      <c r="A108" s="47" t="str">
        <f t="shared" si="7"/>
        <v>Suisse orientaleRénovation d’immeubles d‘hab. non Minergie</v>
      </c>
      <c r="B108" s="5" t="s">
        <v>58</v>
      </c>
      <c r="C108" s="21">
        <v>10.199999999999999</v>
      </c>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v>100</v>
      </c>
      <c r="AM108" s="23">
        <v>97.4</v>
      </c>
      <c r="AN108" s="23">
        <v>95.6</v>
      </c>
      <c r="AO108" s="23">
        <v>95.3</v>
      </c>
      <c r="AP108" s="23">
        <v>93.8</v>
      </c>
      <c r="AQ108" s="22">
        <v>94.8</v>
      </c>
      <c r="AR108" s="22">
        <v>95.1</v>
      </c>
      <c r="AS108" s="22">
        <v>95.6</v>
      </c>
      <c r="AT108" s="22">
        <v>95.7</v>
      </c>
      <c r="AU108" s="22">
        <v>96.9</v>
      </c>
      <c r="AV108" s="22">
        <v>97.5</v>
      </c>
      <c r="AW108" s="22" t="s">
        <v>16</v>
      </c>
      <c r="AX108" s="22" t="s">
        <v>16</v>
      </c>
      <c r="AY108" s="22" t="s">
        <v>16</v>
      </c>
      <c r="AZ108" s="22" t="s">
        <v>16</v>
      </c>
      <c r="BA108" s="23" t="s">
        <v>16</v>
      </c>
      <c r="BB108" s="70"/>
      <c r="BC108" s="70"/>
      <c r="BD108" s="70"/>
      <c r="BE108" s="70"/>
      <c r="BF108" s="70"/>
      <c r="BG108" s="70"/>
      <c r="BH108" s="70"/>
      <c r="BI108" s="70"/>
      <c r="BJ108" s="70"/>
      <c r="BK108" s="70"/>
      <c r="BL108" s="70"/>
      <c r="BM108" s="70"/>
      <c r="BN108" s="70"/>
      <c r="BO108" s="70"/>
      <c r="BP108" s="70"/>
    </row>
    <row r="109" spans="1:68" ht="12.75" customHeight="1" x14ac:dyDescent="0.25">
      <c r="A109" s="47" t="str">
        <f t="shared" si="7"/>
        <v>Suisse orientaleRénovation d'immeubles administratifs</v>
      </c>
      <c r="B109" s="5" t="s">
        <v>59</v>
      </c>
      <c r="C109" s="21">
        <v>22.45</v>
      </c>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v>97</v>
      </c>
      <c r="AC109" s="22">
        <v>98</v>
      </c>
      <c r="AD109" s="22">
        <v>99.5</v>
      </c>
      <c r="AE109" s="22">
        <v>97.4</v>
      </c>
      <c r="AF109" s="22">
        <v>97.3</v>
      </c>
      <c r="AG109" s="22">
        <v>98.5</v>
      </c>
      <c r="AH109" s="22">
        <v>99.6</v>
      </c>
      <c r="AI109" s="22">
        <v>98.6</v>
      </c>
      <c r="AJ109" s="22">
        <v>99.1</v>
      </c>
      <c r="AK109" s="22">
        <v>99.3</v>
      </c>
      <c r="AL109" s="23">
        <v>100</v>
      </c>
      <c r="AM109" s="23">
        <v>99.1</v>
      </c>
      <c r="AN109" s="23">
        <v>98.5</v>
      </c>
      <c r="AO109" s="23">
        <v>98.5</v>
      </c>
      <c r="AP109" s="23">
        <v>96.7</v>
      </c>
      <c r="AQ109" s="22">
        <v>100.5</v>
      </c>
      <c r="AR109" s="22">
        <v>101</v>
      </c>
      <c r="AS109" s="22">
        <v>101.5</v>
      </c>
      <c r="AT109" s="22">
        <v>103.1</v>
      </c>
      <c r="AU109" s="22">
        <v>102.6</v>
      </c>
      <c r="AV109" s="22">
        <v>102.7</v>
      </c>
      <c r="AW109" s="22">
        <v>104.2</v>
      </c>
      <c r="AX109" s="22">
        <v>105.9</v>
      </c>
      <c r="AY109" s="22">
        <v>110.7</v>
      </c>
      <c r="AZ109" s="22">
        <v>114.4</v>
      </c>
      <c r="BA109" s="23">
        <v>113.7</v>
      </c>
      <c r="BB109" s="70"/>
      <c r="BC109" s="70"/>
      <c r="BD109" s="70"/>
      <c r="BE109" s="70"/>
      <c r="BF109" s="70"/>
      <c r="BG109" s="70"/>
      <c r="BH109" s="70"/>
      <c r="BI109" s="70"/>
      <c r="BJ109" s="70"/>
      <c r="BK109" s="70"/>
      <c r="BL109" s="70"/>
      <c r="BM109" s="70"/>
      <c r="BN109" s="70"/>
      <c r="BO109" s="70"/>
      <c r="BP109" s="70"/>
    </row>
    <row r="110" spans="1:68" ht="12.75" customHeight="1" x14ac:dyDescent="0.25">
      <c r="A110" s="47" t="str">
        <f t="shared" si="7"/>
        <v>Suisse orientaleGénie civil</v>
      </c>
      <c r="B110" s="5" t="s">
        <v>60</v>
      </c>
      <c r="C110" s="21">
        <v>19.8</v>
      </c>
      <c r="D110" s="22">
        <v>76.5</v>
      </c>
      <c r="E110" s="22">
        <v>77</v>
      </c>
      <c r="F110" s="22">
        <v>81.099999999999994</v>
      </c>
      <c r="G110" s="22">
        <v>81.5</v>
      </c>
      <c r="H110" s="22">
        <v>87</v>
      </c>
      <c r="I110" s="22">
        <v>86.1</v>
      </c>
      <c r="J110" s="22">
        <v>85.1</v>
      </c>
      <c r="K110" s="22">
        <v>83.8</v>
      </c>
      <c r="L110" s="22">
        <v>84.3</v>
      </c>
      <c r="M110" s="22">
        <v>83.8</v>
      </c>
      <c r="N110" s="22">
        <v>84.6</v>
      </c>
      <c r="O110" s="22">
        <v>85.4</v>
      </c>
      <c r="P110" s="22">
        <v>85.6</v>
      </c>
      <c r="Q110" s="22">
        <v>85.5</v>
      </c>
      <c r="R110" s="22">
        <v>87.9</v>
      </c>
      <c r="S110" s="22">
        <v>88</v>
      </c>
      <c r="T110" s="22">
        <v>90.7</v>
      </c>
      <c r="U110" s="22">
        <v>92.8</v>
      </c>
      <c r="V110" s="22">
        <v>96.8</v>
      </c>
      <c r="W110" s="22">
        <v>98.3</v>
      </c>
      <c r="X110" s="22">
        <v>101</v>
      </c>
      <c r="Y110" s="22">
        <v>97.4</v>
      </c>
      <c r="Z110" s="22">
        <v>97.8</v>
      </c>
      <c r="AA110" s="22">
        <v>98.1</v>
      </c>
      <c r="AB110" s="22">
        <v>97.1</v>
      </c>
      <c r="AC110" s="22">
        <v>102</v>
      </c>
      <c r="AD110" s="22">
        <v>104.3</v>
      </c>
      <c r="AE110" s="22">
        <v>102.7</v>
      </c>
      <c r="AF110" s="22">
        <v>102.9</v>
      </c>
      <c r="AG110" s="22">
        <v>102.7</v>
      </c>
      <c r="AH110" s="22">
        <v>103.5</v>
      </c>
      <c r="AI110" s="22">
        <v>103.5</v>
      </c>
      <c r="AJ110" s="22">
        <v>102.8</v>
      </c>
      <c r="AK110" s="22">
        <v>100.3</v>
      </c>
      <c r="AL110" s="22">
        <v>100</v>
      </c>
      <c r="AM110" s="23">
        <v>101.6</v>
      </c>
      <c r="AN110" s="23">
        <v>104.5</v>
      </c>
      <c r="AO110" s="23">
        <v>105.6</v>
      </c>
      <c r="AP110" s="23">
        <v>103.3</v>
      </c>
      <c r="AQ110" s="22">
        <v>104</v>
      </c>
      <c r="AR110" s="22">
        <v>104.9</v>
      </c>
      <c r="AS110" s="22">
        <v>103.9</v>
      </c>
      <c r="AT110" s="22">
        <v>105.1</v>
      </c>
      <c r="AU110" s="22">
        <v>104.2</v>
      </c>
      <c r="AV110" s="22">
        <v>102.5</v>
      </c>
      <c r="AW110" s="22">
        <v>102.4</v>
      </c>
      <c r="AX110" s="22">
        <v>102</v>
      </c>
      <c r="AY110" s="22">
        <v>112</v>
      </c>
      <c r="AZ110" s="22">
        <v>116.3</v>
      </c>
      <c r="BA110" s="23">
        <v>117.4</v>
      </c>
      <c r="BB110" s="70"/>
      <c r="BC110" s="70"/>
      <c r="BD110" s="70"/>
      <c r="BE110" s="70"/>
      <c r="BF110" s="70"/>
      <c r="BG110" s="70"/>
      <c r="BH110" s="70"/>
      <c r="BI110" s="70"/>
      <c r="BJ110" s="70"/>
      <c r="BK110" s="70"/>
      <c r="BL110" s="70"/>
      <c r="BM110" s="70"/>
      <c r="BN110" s="70"/>
      <c r="BO110" s="70"/>
      <c r="BP110" s="70"/>
    </row>
    <row r="111" spans="1:68" ht="12.75" customHeight="1" x14ac:dyDescent="0.25">
      <c r="A111" s="47" t="str">
        <f t="shared" si="7"/>
        <v>Suisse orientaleConstruction de routes</v>
      </c>
      <c r="B111" s="5" t="s">
        <v>61</v>
      </c>
      <c r="C111" s="21">
        <v>15.93</v>
      </c>
      <c r="D111" s="22">
        <v>78.900000000000006</v>
      </c>
      <c r="E111" s="22">
        <v>79.400000000000006</v>
      </c>
      <c r="F111" s="22">
        <v>83.6</v>
      </c>
      <c r="G111" s="22">
        <v>84.1</v>
      </c>
      <c r="H111" s="22">
        <v>89.7</v>
      </c>
      <c r="I111" s="22">
        <v>88.8</v>
      </c>
      <c r="J111" s="22">
        <v>86.9</v>
      </c>
      <c r="K111" s="22">
        <v>84.7</v>
      </c>
      <c r="L111" s="22">
        <v>85.6</v>
      </c>
      <c r="M111" s="22">
        <v>84.7</v>
      </c>
      <c r="N111" s="22">
        <v>85.6</v>
      </c>
      <c r="O111" s="22">
        <v>85.2</v>
      </c>
      <c r="P111" s="22">
        <v>84.1</v>
      </c>
      <c r="Q111" s="22">
        <v>85.7</v>
      </c>
      <c r="R111" s="22">
        <v>88.1</v>
      </c>
      <c r="S111" s="22">
        <v>88.9</v>
      </c>
      <c r="T111" s="22">
        <v>90.8</v>
      </c>
      <c r="U111" s="22">
        <v>94</v>
      </c>
      <c r="V111" s="22">
        <v>97.3</v>
      </c>
      <c r="W111" s="22">
        <v>98.6</v>
      </c>
      <c r="X111" s="22">
        <v>101</v>
      </c>
      <c r="Y111" s="22">
        <v>98.6</v>
      </c>
      <c r="Z111" s="22">
        <v>99.5</v>
      </c>
      <c r="AA111" s="22">
        <v>98.9</v>
      </c>
      <c r="AB111" s="22">
        <v>97</v>
      </c>
      <c r="AC111" s="22">
        <v>102</v>
      </c>
      <c r="AD111" s="22">
        <v>104.5</v>
      </c>
      <c r="AE111" s="22">
        <v>102.7</v>
      </c>
      <c r="AF111" s="22">
        <v>102.9</v>
      </c>
      <c r="AG111" s="22">
        <v>102.7</v>
      </c>
      <c r="AH111" s="22">
        <v>103.6</v>
      </c>
      <c r="AI111" s="22">
        <v>103.9</v>
      </c>
      <c r="AJ111" s="22">
        <v>103.2</v>
      </c>
      <c r="AK111" s="22">
        <v>100.4</v>
      </c>
      <c r="AL111" s="22">
        <v>100</v>
      </c>
      <c r="AM111" s="23">
        <v>101.8</v>
      </c>
      <c r="AN111" s="23">
        <v>104</v>
      </c>
      <c r="AO111" s="23">
        <v>105.4</v>
      </c>
      <c r="AP111" s="23">
        <v>103.1</v>
      </c>
      <c r="AQ111" s="22">
        <v>104.4</v>
      </c>
      <c r="AR111" s="22">
        <v>104.9</v>
      </c>
      <c r="AS111" s="22">
        <v>104.2</v>
      </c>
      <c r="AT111" s="22">
        <v>105.5</v>
      </c>
      <c r="AU111" s="22">
        <v>104.7</v>
      </c>
      <c r="AV111" s="22">
        <v>103.4</v>
      </c>
      <c r="AW111" s="22">
        <v>103.9</v>
      </c>
      <c r="AX111" s="22">
        <v>103.8</v>
      </c>
      <c r="AY111" s="22">
        <v>111.5</v>
      </c>
      <c r="AZ111" s="22">
        <v>115.7</v>
      </c>
      <c r="BA111" s="23">
        <v>117.1</v>
      </c>
      <c r="BB111" s="70"/>
      <c r="BC111" s="70"/>
      <c r="BD111" s="70"/>
      <c r="BE111" s="70"/>
      <c r="BF111" s="70"/>
      <c r="BG111" s="70"/>
      <c r="BH111" s="70"/>
      <c r="BI111" s="70"/>
      <c r="BJ111" s="70"/>
      <c r="BK111" s="70"/>
      <c r="BL111" s="70"/>
      <c r="BM111" s="70"/>
      <c r="BN111" s="70"/>
      <c r="BO111" s="70"/>
      <c r="BP111" s="70"/>
    </row>
    <row r="112" spans="1:68" ht="12.75" customHeight="1" x14ac:dyDescent="0.25">
      <c r="A112" s="47" t="str">
        <f t="shared" si="7"/>
        <v>Suisse orientaleConstruction de passages inférieurs</v>
      </c>
      <c r="B112" s="5" t="s">
        <v>62</v>
      </c>
      <c r="C112" s="21">
        <v>3.61</v>
      </c>
      <c r="D112" s="23" t="s">
        <v>16</v>
      </c>
      <c r="E112" s="23" t="s">
        <v>16</v>
      </c>
      <c r="F112" s="23" t="s">
        <v>16</v>
      </c>
      <c r="G112" s="23" t="s">
        <v>16</v>
      </c>
      <c r="H112" s="23" t="s">
        <v>16</v>
      </c>
      <c r="I112" s="22">
        <v>84.1</v>
      </c>
      <c r="J112" s="22">
        <v>84</v>
      </c>
      <c r="K112" s="22">
        <v>83.5</v>
      </c>
      <c r="L112" s="22">
        <v>83.6</v>
      </c>
      <c r="M112" s="22">
        <v>83.5</v>
      </c>
      <c r="N112" s="22">
        <v>84.1</v>
      </c>
      <c r="O112" s="22">
        <v>86.2</v>
      </c>
      <c r="P112" s="22">
        <v>87.6</v>
      </c>
      <c r="Q112" s="22">
        <v>85.8</v>
      </c>
      <c r="R112" s="22">
        <v>88.2</v>
      </c>
      <c r="S112" s="22">
        <v>87.7</v>
      </c>
      <c r="T112" s="22">
        <v>91.1</v>
      </c>
      <c r="U112" s="22">
        <v>92.4</v>
      </c>
      <c r="V112" s="22">
        <v>97</v>
      </c>
      <c r="W112" s="22">
        <v>98.6</v>
      </c>
      <c r="X112" s="22">
        <v>101.7</v>
      </c>
      <c r="Y112" s="22">
        <v>96.9</v>
      </c>
      <c r="Z112" s="22">
        <v>96.9</v>
      </c>
      <c r="AA112" s="22">
        <v>98</v>
      </c>
      <c r="AB112" s="22">
        <v>97.7</v>
      </c>
      <c r="AC112" s="22">
        <v>103.3</v>
      </c>
      <c r="AD112" s="22">
        <v>105.2</v>
      </c>
      <c r="AE112" s="22">
        <v>104.1</v>
      </c>
      <c r="AF112" s="22">
        <v>103.9</v>
      </c>
      <c r="AG112" s="22">
        <v>103.2</v>
      </c>
      <c r="AH112" s="22">
        <v>104.1</v>
      </c>
      <c r="AI112" s="22">
        <v>102.6</v>
      </c>
      <c r="AJ112" s="22">
        <v>101.9</v>
      </c>
      <c r="AK112" s="22">
        <v>100.4</v>
      </c>
      <c r="AL112" s="22">
        <v>100</v>
      </c>
      <c r="AM112" s="23">
        <v>100.8</v>
      </c>
      <c r="AN112" s="23">
        <v>106.8</v>
      </c>
      <c r="AO112" s="23">
        <v>106.9</v>
      </c>
      <c r="AP112" s="23">
        <v>104.2</v>
      </c>
      <c r="AQ112" s="22">
        <v>102.2</v>
      </c>
      <c r="AR112" s="22">
        <v>104.6</v>
      </c>
      <c r="AS112" s="22">
        <v>102.6</v>
      </c>
      <c r="AT112" s="22">
        <v>103.6</v>
      </c>
      <c r="AU112" s="22">
        <v>102</v>
      </c>
      <c r="AV112" s="22">
        <v>98.3</v>
      </c>
      <c r="AW112" s="22">
        <v>100.9</v>
      </c>
      <c r="AX112" s="22">
        <v>101.6</v>
      </c>
      <c r="AY112" s="22">
        <v>112.1</v>
      </c>
      <c r="AZ112" s="22">
        <v>116</v>
      </c>
      <c r="BA112" s="23">
        <v>115.1</v>
      </c>
      <c r="BB112" s="70"/>
      <c r="BC112" s="70"/>
      <c r="BD112" s="70"/>
      <c r="BE112" s="70"/>
      <c r="BF112" s="70"/>
      <c r="BG112" s="70"/>
      <c r="BH112" s="70"/>
      <c r="BI112" s="70"/>
      <c r="BJ112" s="70"/>
      <c r="BK112" s="70"/>
      <c r="BL112" s="70"/>
      <c r="BM112" s="70"/>
      <c r="BN112" s="70"/>
      <c r="BO112" s="70"/>
      <c r="BP112" s="70"/>
    </row>
    <row r="113" spans="1:68" ht="12.75" customHeight="1" x14ac:dyDescent="0.25">
      <c r="A113" s="47" t="str">
        <f t="shared" si="7"/>
        <v>Suisse orientaleConstruction de parois antibruit</v>
      </c>
      <c r="B113" s="5" t="s">
        <v>63</v>
      </c>
      <c r="C113" s="21">
        <v>0.26</v>
      </c>
      <c r="D113" s="23"/>
      <c r="E113" s="23"/>
      <c r="F113" s="23"/>
      <c r="G113" s="23"/>
      <c r="H113" s="23"/>
      <c r="I113" s="22"/>
      <c r="J113" s="22"/>
      <c r="K113" s="22"/>
      <c r="L113" s="22"/>
      <c r="M113" s="22"/>
      <c r="N113" s="22"/>
      <c r="O113" s="22"/>
      <c r="P113" s="22"/>
      <c r="Q113" s="22"/>
      <c r="R113" s="22"/>
      <c r="S113" s="22"/>
      <c r="T113" s="22"/>
      <c r="U113" s="22"/>
      <c r="V113" s="22"/>
      <c r="W113" s="22"/>
      <c r="X113" s="22"/>
      <c r="Y113" s="22"/>
      <c r="Z113" s="22"/>
      <c r="AA113" s="22"/>
      <c r="AB113" s="22">
        <v>95.2</v>
      </c>
      <c r="AC113" s="22">
        <v>96.4</v>
      </c>
      <c r="AD113" s="22">
        <v>97.8</v>
      </c>
      <c r="AE113" s="22">
        <v>97.7</v>
      </c>
      <c r="AF113" s="22">
        <v>99.3</v>
      </c>
      <c r="AG113" s="22">
        <v>99.3</v>
      </c>
      <c r="AH113" s="22">
        <v>99.6</v>
      </c>
      <c r="AI113" s="22">
        <v>100.2</v>
      </c>
      <c r="AJ113" s="22">
        <v>99.9</v>
      </c>
      <c r="AK113" s="22">
        <v>98</v>
      </c>
      <c r="AL113" s="23">
        <v>100</v>
      </c>
      <c r="AM113" s="23">
        <v>100.7</v>
      </c>
      <c r="AN113" s="23">
        <v>101.3</v>
      </c>
      <c r="AO113" s="23">
        <v>102.3</v>
      </c>
      <c r="AP113" s="23">
        <v>103.7</v>
      </c>
      <c r="AQ113" s="22">
        <v>102.7</v>
      </c>
      <c r="AR113" s="22">
        <v>104.2</v>
      </c>
      <c r="AS113" s="22">
        <v>104.4</v>
      </c>
      <c r="AT113" s="22">
        <v>104.1</v>
      </c>
      <c r="AU113" s="22">
        <v>104.7</v>
      </c>
      <c r="AV113" s="22">
        <v>104.4</v>
      </c>
      <c r="AW113" s="22">
        <v>105.4</v>
      </c>
      <c r="AX113" s="22">
        <v>106.7</v>
      </c>
      <c r="AY113" s="22">
        <v>113.2</v>
      </c>
      <c r="AZ113" s="22">
        <v>117.2</v>
      </c>
      <c r="BA113" s="23">
        <v>118</v>
      </c>
      <c r="BB113" s="70"/>
      <c r="BC113" s="70"/>
      <c r="BD113" s="70"/>
      <c r="BE113" s="70"/>
      <c r="BF113" s="70"/>
      <c r="BG113" s="70"/>
      <c r="BH113" s="70"/>
      <c r="BI113" s="70"/>
      <c r="BJ113" s="70"/>
      <c r="BK113" s="70"/>
      <c r="BL113" s="70"/>
      <c r="BM113" s="70"/>
      <c r="BN113" s="70"/>
      <c r="BO113" s="70"/>
      <c r="BP113" s="70"/>
    </row>
    <row r="114" spans="1:68" ht="12.75" customHeight="1" x14ac:dyDescent="0.25">
      <c r="C114" s="28"/>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row>
    <row r="115" spans="1:68" ht="12.75" customHeight="1" x14ac:dyDescent="0.25">
      <c r="B115" s="26" t="s">
        <v>69</v>
      </c>
      <c r="C115" s="26"/>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row>
    <row r="116" spans="1:68" ht="12.75" customHeight="1" x14ac:dyDescent="0.25">
      <c r="A116" s="47" t="str">
        <f>B$115&amp;B116</f>
        <v>Suisse centraleConstruction: total</v>
      </c>
      <c r="B116" s="5" t="s">
        <v>48</v>
      </c>
      <c r="C116" s="21">
        <v>100</v>
      </c>
      <c r="D116" s="22">
        <v>80.2</v>
      </c>
      <c r="E116" s="22">
        <v>81</v>
      </c>
      <c r="F116" s="22">
        <v>82.9</v>
      </c>
      <c r="G116" s="22">
        <v>84.5</v>
      </c>
      <c r="H116" s="22">
        <v>86.6</v>
      </c>
      <c r="I116" s="22">
        <v>87.9</v>
      </c>
      <c r="J116" s="22">
        <v>87.3</v>
      </c>
      <c r="K116" s="22">
        <v>87</v>
      </c>
      <c r="L116" s="22">
        <v>86.9</v>
      </c>
      <c r="M116" s="22">
        <v>85.7</v>
      </c>
      <c r="N116" s="22">
        <v>85.1</v>
      </c>
      <c r="O116" s="22">
        <v>85.2</v>
      </c>
      <c r="P116" s="22">
        <v>86.5</v>
      </c>
      <c r="Q116" s="22">
        <v>85.7</v>
      </c>
      <c r="R116" s="22">
        <v>87.4</v>
      </c>
      <c r="S116" s="22">
        <v>88.5</v>
      </c>
      <c r="T116" s="22">
        <v>90.3</v>
      </c>
      <c r="U116" s="22">
        <v>92.1</v>
      </c>
      <c r="V116" s="22">
        <v>94.1</v>
      </c>
      <c r="W116" s="22">
        <v>96.4</v>
      </c>
      <c r="X116" s="22">
        <v>97.8</v>
      </c>
      <c r="Y116" s="22">
        <v>96.6</v>
      </c>
      <c r="Z116" s="22">
        <v>96.7</v>
      </c>
      <c r="AA116" s="22">
        <v>97.4</v>
      </c>
      <c r="AB116" s="22">
        <v>98.1</v>
      </c>
      <c r="AC116" s="22">
        <v>99.5</v>
      </c>
      <c r="AD116" s="22">
        <v>99.8</v>
      </c>
      <c r="AE116" s="22">
        <v>100.1</v>
      </c>
      <c r="AF116" s="22">
        <v>100.5</v>
      </c>
      <c r="AG116" s="22">
        <v>100.2</v>
      </c>
      <c r="AH116" s="22">
        <v>100.6</v>
      </c>
      <c r="AI116" s="22">
        <v>100</v>
      </c>
      <c r="AJ116" s="22">
        <v>100</v>
      </c>
      <c r="AK116" s="22">
        <v>100.1</v>
      </c>
      <c r="AL116" s="22">
        <v>100</v>
      </c>
      <c r="AM116" s="23">
        <v>99.3</v>
      </c>
      <c r="AN116" s="23">
        <v>99.2</v>
      </c>
      <c r="AO116" s="23">
        <v>98.1</v>
      </c>
      <c r="AP116" s="23">
        <v>98.2</v>
      </c>
      <c r="AQ116" s="22">
        <v>98.1</v>
      </c>
      <c r="AR116" s="22">
        <v>98.6</v>
      </c>
      <c r="AS116" s="22">
        <v>99.2</v>
      </c>
      <c r="AT116" s="22">
        <v>97.4</v>
      </c>
      <c r="AU116" s="22">
        <v>97.6</v>
      </c>
      <c r="AV116" s="22">
        <v>97.7</v>
      </c>
      <c r="AW116" s="22">
        <v>98.8</v>
      </c>
      <c r="AX116" s="22">
        <v>102</v>
      </c>
      <c r="AY116" s="22">
        <v>107.3</v>
      </c>
      <c r="AZ116" s="22">
        <v>110.5</v>
      </c>
      <c r="BA116" s="23">
        <v>111.8</v>
      </c>
      <c r="BB116" s="69"/>
      <c r="BC116" s="69"/>
      <c r="BD116" s="69"/>
      <c r="BE116" s="69"/>
      <c r="BF116" s="69"/>
      <c r="BG116" s="69"/>
      <c r="BH116" s="69"/>
      <c r="BI116" s="69"/>
      <c r="BJ116" s="69"/>
      <c r="BK116" s="69"/>
      <c r="BL116" s="69"/>
      <c r="BM116" s="69"/>
      <c r="BN116" s="69"/>
      <c r="BO116" s="69"/>
      <c r="BP116" s="69"/>
    </row>
    <row r="117" spans="1:68" ht="12.75" customHeight="1" x14ac:dyDescent="0.25">
      <c r="A117" s="47" t="str">
        <f t="shared" ref="A117:A131" si="8">B$115&amp;B117</f>
        <v>Suisse centraleBâtiment</v>
      </c>
      <c r="B117" s="5" t="s">
        <v>49</v>
      </c>
      <c r="C117" s="21">
        <v>84.67</v>
      </c>
      <c r="D117" s="22">
        <v>81.7</v>
      </c>
      <c r="E117" s="22">
        <v>82.1</v>
      </c>
      <c r="F117" s="22">
        <v>84</v>
      </c>
      <c r="G117" s="22">
        <v>84.9</v>
      </c>
      <c r="H117" s="22">
        <v>87.6</v>
      </c>
      <c r="I117" s="22">
        <v>88.8</v>
      </c>
      <c r="J117" s="22">
        <v>88.4</v>
      </c>
      <c r="K117" s="22">
        <v>87.8</v>
      </c>
      <c r="L117" s="22">
        <v>88.1</v>
      </c>
      <c r="M117" s="22">
        <v>86.2</v>
      </c>
      <c r="N117" s="22">
        <v>85.9</v>
      </c>
      <c r="O117" s="22">
        <v>85.6</v>
      </c>
      <c r="P117" s="22">
        <v>87.4</v>
      </c>
      <c r="Q117" s="22">
        <v>86.8</v>
      </c>
      <c r="R117" s="22">
        <v>88.4</v>
      </c>
      <c r="S117" s="22">
        <v>89.5</v>
      </c>
      <c r="T117" s="22">
        <v>91.8</v>
      </c>
      <c r="U117" s="22">
        <v>93.9</v>
      </c>
      <c r="V117" s="22">
        <v>95.8</v>
      </c>
      <c r="W117" s="22">
        <v>98.4</v>
      </c>
      <c r="X117" s="22">
        <v>99.8</v>
      </c>
      <c r="Y117" s="22">
        <v>98.5</v>
      </c>
      <c r="Z117" s="22">
        <v>98.6</v>
      </c>
      <c r="AA117" s="22">
        <v>98.7</v>
      </c>
      <c r="AB117" s="22">
        <v>99.6</v>
      </c>
      <c r="AC117" s="22">
        <v>100.9</v>
      </c>
      <c r="AD117" s="22">
        <v>100.9</v>
      </c>
      <c r="AE117" s="22">
        <v>101.3</v>
      </c>
      <c r="AF117" s="22">
        <v>101.4</v>
      </c>
      <c r="AG117" s="22">
        <v>100.8</v>
      </c>
      <c r="AH117" s="22">
        <v>101</v>
      </c>
      <c r="AI117" s="22">
        <v>100.3</v>
      </c>
      <c r="AJ117" s="22">
        <v>100</v>
      </c>
      <c r="AK117" s="22">
        <v>100</v>
      </c>
      <c r="AL117" s="22">
        <v>100</v>
      </c>
      <c r="AM117" s="23">
        <v>99.4</v>
      </c>
      <c r="AN117" s="23">
        <v>99.3</v>
      </c>
      <c r="AO117" s="23">
        <v>97.8</v>
      </c>
      <c r="AP117" s="23">
        <v>98.1</v>
      </c>
      <c r="AQ117" s="22">
        <v>98.1</v>
      </c>
      <c r="AR117" s="22">
        <v>98.5</v>
      </c>
      <c r="AS117" s="22">
        <v>99.1</v>
      </c>
      <c r="AT117" s="22">
        <v>97.1</v>
      </c>
      <c r="AU117" s="22">
        <v>97.1</v>
      </c>
      <c r="AV117" s="22">
        <v>97.4</v>
      </c>
      <c r="AW117" s="22">
        <v>98.8</v>
      </c>
      <c r="AX117" s="22">
        <v>102</v>
      </c>
      <c r="AY117" s="22">
        <v>107.7</v>
      </c>
      <c r="AZ117" s="22">
        <v>111</v>
      </c>
      <c r="BA117" s="23">
        <v>112</v>
      </c>
      <c r="BB117" s="70"/>
      <c r="BC117" s="70"/>
      <c r="BD117" s="70"/>
      <c r="BE117" s="70"/>
      <c r="BF117" s="70"/>
      <c r="BG117" s="70"/>
      <c r="BH117" s="70"/>
      <c r="BI117" s="70"/>
      <c r="BJ117" s="70"/>
      <c r="BK117" s="70"/>
      <c r="BL117" s="70"/>
      <c r="BM117" s="70"/>
      <c r="BN117" s="70"/>
      <c r="BO117" s="70"/>
      <c r="BP117" s="70"/>
    </row>
    <row r="118" spans="1:68" ht="12.75" customHeight="1" x14ac:dyDescent="0.25">
      <c r="A118" s="47" t="str">
        <f t="shared" si="8"/>
        <v>Suisse centraleNouvelle construction</v>
      </c>
      <c r="B118" s="5" t="s">
        <v>50</v>
      </c>
      <c r="C118" s="21">
        <v>53.64</v>
      </c>
      <c r="D118" s="22">
        <v>82.3</v>
      </c>
      <c r="E118" s="22">
        <v>82.8</v>
      </c>
      <c r="F118" s="22">
        <v>84.6</v>
      </c>
      <c r="G118" s="22">
        <v>86.2</v>
      </c>
      <c r="H118" s="22">
        <v>89</v>
      </c>
      <c r="I118" s="22">
        <v>90.4</v>
      </c>
      <c r="J118" s="22">
        <v>89.6</v>
      </c>
      <c r="K118" s="22">
        <v>88.6</v>
      </c>
      <c r="L118" s="22">
        <v>88.7</v>
      </c>
      <c r="M118" s="22">
        <v>86.6</v>
      </c>
      <c r="N118" s="22">
        <v>86.2</v>
      </c>
      <c r="O118" s="22">
        <v>85.7</v>
      </c>
      <c r="P118" s="22">
        <v>87.9</v>
      </c>
      <c r="Q118" s="22">
        <v>87.2</v>
      </c>
      <c r="R118" s="22">
        <v>88.6</v>
      </c>
      <c r="S118" s="22">
        <v>89.9</v>
      </c>
      <c r="T118" s="22">
        <v>92.1</v>
      </c>
      <c r="U118" s="22">
        <v>93.8</v>
      </c>
      <c r="V118" s="22">
        <v>95.8</v>
      </c>
      <c r="W118" s="22">
        <v>98.1</v>
      </c>
      <c r="X118" s="22">
        <v>99.7</v>
      </c>
      <c r="Y118" s="22">
        <v>97.7</v>
      </c>
      <c r="Z118" s="22">
        <v>97.6</v>
      </c>
      <c r="AA118" s="22">
        <v>98</v>
      </c>
      <c r="AB118" s="22">
        <v>99.2</v>
      </c>
      <c r="AC118" s="22">
        <v>100.8</v>
      </c>
      <c r="AD118" s="22">
        <v>100.4</v>
      </c>
      <c r="AE118" s="22">
        <v>100.8</v>
      </c>
      <c r="AF118" s="22">
        <v>100.9</v>
      </c>
      <c r="AG118" s="22">
        <v>100.3</v>
      </c>
      <c r="AH118" s="22">
        <v>100.8</v>
      </c>
      <c r="AI118" s="22">
        <v>100.3</v>
      </c>
      <c r="AJ118" s="22">
        <v>100.2</v>
      </c>
      <c r="AK118" s="22">
        <v>100</v>
      </c>
      <c r="AL118" s="23">
        <v>100</v>
      </c>
      <c r="AM118" s="23">
        <v>99.6</v>
      </c>
      <c r="AN118" s="23">
        <v>99.4</v>
      </c>
      <c r="AO118" s="23">
        <v>98.4</v>
      </c>
      <c r="AP118" s="23">
        <v>99.3</v>
      </c>
      <c r="AQ118" s="22">
        <v>99.2</v>
      </c>
      <c r="AR118" s="22">
        <v>99.6</v>
      </c>
      <c r="AS118" s="22">
        <v>99.9</v>
      </c>
      <c r="AT118" s="22">
        <v>98.2</v>
      </c>
      <c r="AU118" s="22">
        <v>98.2</v>
      </c>
      <c r="AV118" s="22">
        <v>98.5</v>
      </c>
      <c r="AW118" s="22">
        <v>99.9</v>
      </c>
      <c r="AX118" s="22">
        <v>103.6</v>
      </c>
      <c r="AY118" s="22">
        <v>109.7</v>
      </c>
      <c r="AZ118" s="22">
        <v>112.9</v>
      </c>
      <c r="BA118" s="23">
        <v>114</v>
      </c>
      <c r="BB118" s="70"/>
      <c r="BC118" s="70"/>
      <c r="BD118" s="70"/>
      <c r="BE118" s="70"/>
      <c r="BF118" s="70"/>
      <c r="BG118" s="70"/>
      <c r="BH118" s="70"/>
      <c r="BI118" s="70"/>
      <c r="BJ118" s="70"/>
      <c r="BK118" s="70"/>
      <c r="BL118" s="70"/>
      <c r="BM118" s="70"/>
      <c r="BN118" s="70"/>
      <c r="BO118" s="70"/>
      <c r="BP118" s="70"/>
    </row>
    <row r="119" spans="1:68" ht="12.75" customHeight="1" x14ac:dyDescent="0.25">
      <c r="A119" s="47" t="str">
        <f t="shared" si="8"/>
        <v>Suisse centraleConstruction d’immeubles d‘habitation</v>
      </c>
      <c r="B119" s="5" t="s">
        <v>51</v>
      </c>
      <c r="C119" s="21">
        <v>4.25</v>
      </c>
      <c r="D119" s="22">
        <v>84.6</v>
      </c>
      <c r="E119" s="22">
        <v>85.2</v>
      </c>
      <c r="F119" s="22">
        <v>86.7</v>
      </c>
      <c r="G119" s="22">
        <v>88.6</v>
      </c>
      <c r="H119" s="22">
        <v>91.4</v>
      </c>
      <c r="I119" s="22">
        <v>92.6</v>
      </c>
      <c r="J119" s="22">
        <v>91.5</v>
      </c>
      <c r="K119" s="22">
        <v>90.4</v>
      </c>
      <c r="L119" s="22">
        <v>90.2</v>
      </c>
      <c r="M119" s="22">
        <v>88.1</v>
      </c>
      <c r="N119" s="22">
        <v>87.7</v>
      </c>
      <c r="O119" s="22">
        <v>87.3</v>
      </c>
      <c r="P119" s="22">
        <v>89.7</v>
      </c>
      <c r="Q119" s="22">
        <v>88.9</v>
      </c>
      <c r="R119" s="22">
        <v>90.2</v>
      </c>
      <c r="S119" s="22">
        <v>91.4</v>
      </c>
      <c r="T119" s="22">
        <v>93.6</v>
      </c>
      <c r="U119" s="22">
        <v>95.1</v>
      </c>
      <c r="V119" s="22">
        <v>97.1</v>
      </c>
      <c r="W119" s="22">
        <v>99.3</v>
      </c>
      <c r="X119" s="22">
        <v>100.9</v>
      </c>
      <c r="Y119" s="22">
        <v>98.5</v>
      </c>
      <c r="Z119" s="22">
        <v>98.3</v>
      </c>
      <c r="AA119" s="22">
        <v>98.9</v>
      </c>
      <c r="AB119" s="22">
        <v>100.2</v>
      </c>
      <c r="AC119" s="22">
        <v>101.3</v>
      </c>
      <c r="AD119" s="22">
        <v>100.9</v>
      </c>
      <c r="AE119" s="22">
        <v>101.2</v>
      </c>
      <c r="AF119" s="22">
        <v>101.2</v>
      </c>
      <c r="AG119" s="22">
        <v>100.4</v>
      </c>
      <c r="AH119" s="22">
        <v>100.7</v>
      </c>
      <c r="AI119" s="22">
        <v>100.3</v>
      </c>
      <c r="AJ119" s="22">
        <v>100.1</v>
      </c>
      <c r="AK119" s="22">
        <v>99.9</v>
      </c>
      <c r="AL119" s="22">
        <v>100</v>
      </c>
      <c r="AM119" s="23">
        <v>99.6</v>
      </c>
      <c r="AN119" s="23">
        <v>99.5</v>
      </c>
      <c r="AO119" s="23">
        <v>98.4</v>
      </c>
      <c r="AP119" s="23">
        <v>99.5</v>
      </c>
      <c r="AQ119" s="22">
        <v>99.2</v>
      </c>
      <c r="AR119" s="22">
        <v>99.7</v>
      </c>
      <c r="AS119" s="22">
        <v>100</v>
      </c>
      <c r="AT119" s="22">
        <v>98.3</v>
      </c>
      <c r="AU119" s="22">
        <v>98.1</v>
      </c>
      <c r="AV119" s="22">
        <v>98.5</v>
      </c>
      <c r="AW119" s="22">
        <v>99.5</v>
      </c>
      <c r="AX119" s="22">
        <v>103.1</v>
      </c>
      <c r="AY119" s="22">
        <v>109.2</v>
      </c>
      <c r="AZ119" s="22">
        <v>112.7</v>
      </c>
      <c r="BA119" s="23">
        <v>113.8</v>
      </c>
      <c r="BB119" s="70"/>
      <c r="BC119" s="70"/>
      <c r="BD119" s="70"/>
      <c r="BE119" s="70"/>
      <c r="BF119" s="70"/>
      <c r="BG119" s="70"/>
      <c r="BH119" s="70"/>
      <c r="BI119" s="70"/>
      <c r="BJ119" s="70"/>
      <c r="BK119" s="70"/>
      <c r="BL119" s="70"/>
      <c r="BM119" s="70"/>
      <c r="BN119" s="70"/>
      <c r="BO119" s="70"/>
      <c r="BP119" s="70"/>
    </row>
    <row r="120" spans="1:68" ht="12.75" customHeight="1" x14ac:dyDescent="0.25">
      <c r="A120" s="47" t="str">
        <f t="shared" si="8"/>
        <v>Suisse centraleConstruction d’imm. d‘habitation en bois</v>
      </c>
      <c r="B120" s="5" t="s">
        <v>52</v>
      </c>
      <c r="C120" s="21">
        <v>35.93</v>
      </c>
      <c r="D120" s="23" t="s">
        <v>16</v>
      </c>
      <c r="E120" s="23" t="s">
        <v>16</v>
      </c>
      <c r="F120" s="23" t="s">
        <v>16</v>
      </c>
      <c r="G120" s="23" t="s">
        <v>16</v>
      </c>
      <c r="H120" s="23" t="s">
        <v>16</v>
      </c>
      <c r="I120" s="23" t="s">
        <v>16</v>
      </c>
      <c r="J120" s="23" t="s">
        <v>16</v>
      </c>
      <c r="K120" s="23" t="s">
        <v>16</v>
      </c>
      <c r="L120" s="23" t="s">
        <v>16</v>
      </c>
      <c r="M120" s="22">
        <v>87</v>
      </c>
      <c r="N120" s="22">
        <v>87</v>
      </c>
      <c r="O120" s="22">
        <v>86.1</v>
      </c>
      <c r="P120" s="22">
        <v>88</v>
      </c>
      <c r="Q120" s="22">
        <v>87.6</v>
      </c>
      <c r="R120" s="22">
        <v>88.4</v>
      </c>
      <c r="S120" s="22">
        <v>90.2</v>
      </c>
      <c r="T120" s="22">
        <v>92.5</v>
      </c>
      <c r="U120" s="22">
        <v>94</v>
      </c>
      <c r="V120" s="22">
        <v>95.7</v>
      </c>
      <c r="W120" s="22">
        <v>97.7</v>
      </c>
      <c r="X120" s="22">
        <v>99</v>
      </c>
      <c r="Y120" s="22">
        <v>96.8</v>
      </c>
      <c r="Z120" s="22">
        <v>96.8</v>
      </c>
      <c r="AA120" s="22">
        <v>97.1</v>
      </c>
      <c r="AB120" s="22">
        <v>98.5</v>
      </c>
      <c r="AC120" s="22">
        <v>100.2</v>
      </c>
      <c r="AD120" s="22">
        <v>100.2</v>
      </c>
      <c r="AE120" s="22">
        <v>99.9</v>
      </c>
      <c r="AF120" s="22">
        <v>100.1</v>
      </c>
      <c r="AG120" s="22">
        <v>99.4</v>
      </c>
      <c r="AH120" s="22">
        <v>99.6</v>
      </c>
      <c r="AI120" s="22">
        <v>99.2</v>
      </c>
      <c r="AJ120" s="22">
        <v>99.8</v>
      </c>
      <c r="AK120" s="22">
        <v>99.8</v>
      </c>
      <c r="AL120" s="22">
        <v>100</v>
      </c>
      <c r="AM120" s="23">
        <v>99.9</v>
      </c>
      <c r="AN120" s="23">
        <v>100</v>
      </c>
      <c r="AO120" s="23">
        <v>98.5</v>
      </c>
      <c r="AP120" s="23">
        <v>98.5</v>
      </c>
      <c r="AQ120" s="22">
        <v>99</v>
      </c>
      <c r="AR120" s="22">
        <v>99.4</v>
      </c>
      <c r="AS120" s="22">
        <v>99.2</v>
      </c>
      <c r="AT120" s="22">
        <v>97.8</v>
      </c>
      <c r="AU120" s="22">
        <v>98.2</v>
      </c>
      <c r="AV120" s="22">
        <v>98.6</v>
      </c>
      <c r="AW120" s="22">
        <v>101.4</v>
      </c>
      <c r="AX120" s="22">
        <v>105.5</v>
      </c>
      <c r="AY120" s="22">
        <v>111.6</v>
      </c>
      <c r="AZ120" s="22">
        <v>113.6</v>
      </c>
      <c r="BA120" s="23">
        <v>114.6</v>
      </c>
      <c r="BB120" s="70"/>
      <c r="BC120" s="70"/>
      <c r="BD120" s="70"/>
      <c r="BE120" s="70"/>
      <c r="BF120" s="70"/>
      <c r="BG120" s="70"/>
      <c r="BH120" s="70"/>
      <c r="BI120" s="70"/>
      <c r="BJ120" s="70"/>
      <c r="BK120" s="70"/>
      <c r="BL120" s="70"/>
      <c r="BM120" s="70"/>
      <c r="BN120" s="70"/>
      <c r="BO120" s="70"/>
      <c r="BP120" s="70"/>
    </row>
    <row r="121" spans="1:68" ht="12.75" customHeight="1" x14ac:dyDescent="0.25">
      <c r="A121" s="47" t="str">
        <f t="shared" si="8"/>
        <v>Suisse centraleConstruction d'habitations individuelles</v>
      </c>
      <c r="B121" s="5" t="s">
        <v>53</v>
      </c>
      <c r="C121" s="21">
        <v>4.21</v>
      </c>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v>99.1</v>
      </c>
      <c r="AC121" s="22">
        <v>100.3</v>
      </c>
      <c r="AD121" s="22">
        <v>99.9</v>
      </c>
      <c r="AE121" s="22">
        <v>100.3</v>
      </c>
      <c r="AF121" s="22">
        <v>100.6</v>
      </c>
      <c r="AG121" s="22">
        <v>99.5</v>
      </c>
      <c r="AH121" s="22">
        <v>100.3</v>
      </c>
      <c r="AI121" s="22">
        <v>100.1</v>
      </c>
      <c r="AJ121" s="22">
        <v>100.1</v>
      </c>
      <c r="AK121" s="22">
        <v>99.8</v>
      </c>
      <c r="AL121" s="23">
        <v>100</v>
      </c>
      <c r="AM121" s="23">
        <v>99.8</v>
      </c>
      <c r="AN121" s="23">
        <v>100</v>
      </c>
      <c r="AO121" s="23">
        <v>98.2</v>
      </c>
      <c r="AP121" s="23">
        <v>98.8</v>
      </c>
      <c r="AQ121" s="22">
        <v>99.4</v>
      </c>
      <c r="AR121" s="22">
        <v>99.9</v>
      </c>
      <c r="AS121" s="22">
        <v>100.4</v>
      </c>
      <c r="AT121" s="22">
        <v>98.5</v>
      </c>
      <c r="AU121" s="22">
        <v>98.4</v>
      </c>
      <c r="AV121" s="22">
        <v>98.8</v>
      </c>
      <c r="AW121" s="22">
        <v>100</v>
      </c>
      <c r="AX121" s="22">
        <v>103.2</v>
      </c>
      <c r="AY121" s="22">
        <v>109.1</v>
      </c>
      <c r="AZ121" s="22">
        <v>111.7</v>
      </c>
      <c r="BA121" s="23">
        <v>113</v>
      </c>
      <c r="BB121" s="70"/>
      <c r="BC121" s="70"/>
      <c r="BD121" s="70"/>
      <c r="BE121" s="70"/>
      <c r="BF121" s="70"/>
      <c r="BG121" s="70"/>
      <c r="BH121" s="70"/>
      <c r="BI121" s="70"/>
      <c r="BJ121" s="70"/>
      <c r="BK121" s="70"/>
      <c r="BL121" s="70"/>
      <c r="BM121" s="70"/>
      <c r="BN121" s="70"/>
      <c r="BO121" s="70"/>
      <c r="BP121" s="70"/>
    </row>
    <row r="122" spans="1:68" ht="12.75" customHeight="1" x14ac:dyDescent="0.25">
      <c r="A122" s="47" t="str">
        <f t="shared" si="8"/>
        <v>Suisse centraleConstruction d'immeubles administratifs</v>
      </c>
      <c r="B122" s="24" t="s">
        <v>54</v>
      </c>
      <c r="C122" s="21">
        <v>5.45</v>
      </c>
      <c r="D122" s="22">
        <v>75.900000000000006</v>
      </c>
      <c r="E122" s="22">
        <v>76.099999999999994</v>
      </c>
      <c r="F122" s="22">
        <v>79</v>
      </c>
      <c r="G122" s="22">
        <v>79.7</v>
      </c>
      <c r="H122" s="22">
        <v>82.4</v>
      </c>
      <c r="I122" s="22">
        <v>84.2</v>
      </c>
      <c r="J122" s="22">
        <v>84.7</v>
      </c>
      <c r="K122" s="22">
        <v>83.9</v>
      </c>
      <c r="L122" s="22">
        <v>84.6</v>
      </c>
      <c r="M122" s="22">
        <v>82.8</v>
      </c>
      <c r="N122" s="22">
        <v>82.2</v>
      </c>
      <c r="O122" s="22">
        <v>81.400000000000006</v>
      </c>
      <c r="P122" s="22">
        <v>82.9</v>
      </c>
      <c r="Q122" s="22">
        <v>82.7</v>
      </c>
      <c r="R122" s="22">
        <v>84.4</v>
      </c>
      <c r="S122" s="22">
        <v>85.8</v>
      </c>
      <c r="T122" s="22">
        <v>88</v>
      </c>
      <c r="U122" s="22">
        <v>90.7</v>
      </c>
      <c r="V122" s="22">
        <v>92.5</v>
      </c>
      <c r="W122" s="22">
        <v>95.2</v>
      </c>
      <c r="X122" s="22">
        <v>97</v>
      </c>
      <c r="Y122" s="22">
        <v>96.2</v>
      </c>
      <c r="Z122" s="22">
        <v>96.3</v>
      </c>
      <c r="AA122" s="22">
        <v>96.1</v>
      </c>
      <c r="AB122" s="22">
        <v>96.9</v>
      </c>
      <c r="AC122" s="22">
        <v>100.2</v>
      </c>
      <c r="AD122" s="22">
        <v>99.4</v>
      </c>
      <c r="AE122" s="22">
        <v>99.9</v>
      </c>
      <c r="AF122" s="22">
        <v>100.7</v>
      </c>
      <c r="AG122" s="22">
        <v>101.5</v>
      </c>
      <c r="AH122" s="22">
        <v>102.4</v>
      </c>
      <c r="AI122" s="22">
        <v>100.9</v>
      </c>
      <c r="AJ122" s="22">
        <v>100.9</v>
      </c>
      <c r="AK122" s="22">
        <v>100.6</v>
      </c>
      <c r="AL122" s="22">
        <v>100</v>
      </c>
      <c r="AM122" s="23">
        <v>99.3</v>
      </c>
      <c r="AN122" s="23">
        <v>98</v>
      </c>
      <c r="AO122" s="23">
        <v>97.5</v>
      </c>
      <c r="AP122" s="23">
        <v>97.4</v>
      </c>
      <c r="AQ122" s="22">
        <v>98.3</v>
      </c>
      <c r="AR122" s="22">
        <v>97.9</v>
      </c>
      <c r="AS122" s="22">
        <v>98.6</v>
      </c>
      <c r="AT122" s="22">
        <v>97.1</v>
      </c>
      <c r="AU122" s="22">
        <v>97.2</v>
      </c>
      <c r="AV122" s="22">
        <v>97.2</v>
      </c>
      <c r="AW122" s="22">
        <v>99.1</v>
      </c>
      <c r="AX122" s="22">
        <v>101.8</v>
      </c>
      <c r="AY122" s="22">
        <v>108.7</v>
      </c>
      <c r="AZ122" s="22">
        <v>112.5</v>
      </c>
      <c r="BA122" s="23">
        <v>114.2</v>
      </c>
      <c r="BB122" s="70"/>
      <c r="BC122" s="70"/>
      <c r="BD122" s="70"/>
      <c r="BE122" s="70"/>
      <c r="BF122" s="70"/>
      <c r="BG122" s="70"/>
      <c r="BH122" s="70"/>
      <c r="BI122" s="70"/>
      <c r="BJ122" s="70"/>
      <c r="BK122" s="70"/>
      <c r="BL122" s="70"/>
      <c r="BM122" s="70"/>
      <c r="BN122" s="70"/>
      <c r="BO122" s="70"/>
      <c r="BP122" s="70"/>
    </row>
    <row r="123" spans="1:68" ht="12.75" customHeight="1" x14ac:dyDescent="0.25">
      <c r="A123" s="47" t="str">
        <f t="shared" si="8"/>
        <v>Suisse centraleConstruction de halles métalliques</v>
      </c>
      <c r="B123" s="5" t="s">
        <v>55</v>
      </c>
      <c r="C123" s="21">
        <v>3.81</v>
      </c>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v>96.8</v>
      </c>
      <c r="AC123" s="22">
        <v>99.1</v>
      </c>
      <c r="AD123" s="22">
        <v>99.4</v>
      </c>
      <c r="AE123" s="22">
        <v>100.6</v>
      </c>
      <c r="AF123" s="22">
        <v>100.4</v>
      </c>
      <c r="AG123" s="22">
        <v>100.1</v>
      </c>
      <c r="AH123" s="22">
        <v>100.6</v>
      </c>
      <c r="AI123" s="22">
        <v>100</v>
      </c>
      <c r="AJ123" s="22">
        <v>100.2</v>
      </c>
      <c r="AK123" s="22">
        <v>100.2</v>
      </c>
      <c r="AL123" s="23">
        <v>100</v>
      </c>
      <c r="AM123" s="23">
        <v>98.9</v>
      </c>
      <c r="AN123" s="23">
        <v>98.6</v>
      </c>
      <c r="AO123" s="23">
        <v>98.8</v>
      </c>
      <c r="AP123" s="23">
        <v>100.9</v>
      </c>
      <c r="AQ123" s="22">
        <v>100.2</v>
      </c>
      <c r="AR123" s="22">
        <v>100.3</v>
      </c>
      <c r="AS123" s="22">
        <v>100.9</v>
      </c>
      <c r="AT123" s="22">
        <v>99.1</v>
      </c>
      <c r="AU123" s="22">
        <v>99.3</v>
      </c>
      <c r="AV123" s="22">
        <v>99.3</v>
      </c>
      <c r="AW123" s="22">
        <v>101.6</v>
      </c>
      <c r="AX123" s="22">
        <v>105.6</v>
      </c>
      <c r="AY123" s="22">
        <v>111.5</v>
      </c>
      <c r="AZ123" s="22">
        <v>114.7</v>
      </c>
      <c r="BA123" s="23">
        <v>115.3</v>
      </c>
      <c r="BB123" s="70"/>
      <c r="BC123" s="70"/>
      <c r="BD123" s="70"/>
      <c r="BE123" s="70"/>
      <c r="BF123" s="70"/>
      <c r="BG123" s="70"/>
      <c r="BH123" s="70"/>
      <c r="BI123" s="70"/>
      <c r="BJ123" s="70"/>
      <c r="BK123" s="70"/>
      <c r="BL123" s="70"/>
      <c r="BM123" s="70"/>
      <c r="BN123" s="70"/>
      <c r="BO123" s="70"/>
      <c r="BP123" s="70"/>
    </row>
    <row r="124" spans="1:68" ht="12.75" customHeight="1" x14ac:dyDescent="0.25">
      <c r="A124" s="47" t="str">
        <f t="shared" si="8"/>
        <v>Suisse centraleRénovation, transformation</v>
      </c>
      <c r="B124" s="5" t="s">
        <v>56</v>
      </c>
      <c r="C124" s="21">
        <v>31.03</v>
      </c>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v>100.1</v>
      </c>
      <c r="AC124" s="22">
        <v>101.1</v>
      </c>
      <c r="AD124" s="22">
        <v>101.5</v>
      </c>
      <c r="AE124" s="22">
        <v>102.1</v>
      </c>
      <c r="AF124" s="22">
        <v>102.2</v>
      </c>
      <c r="AG124" s="22">
        <v>101.5</v>
      </c>
      <c r="AH124" s="22">
        <v>101.5</v>
      </c>
      <c r="AI124" s="22">
        <v>100.4</v>
      </c>
      <c r="AJ124" s="22">
        <v>99.8</v>
      </c>
      <c r="AK124" s="22">
        <v>100</v>
      </c>
      <c r="AL124" s="23">
        <v>100</v>
      </c>
      <c r="AM124" s="23">
        <v>99</v>
      </c>
      <c r="AN124" s="23">
        <v>99.2</v>
      </c>
      <c r="AO124" s="23">
        <v>96.7</v>
      </c>
      <c r="AP124" s="23">
        <v>96</v>
      </c>
      <c r="AQ124" s="22">
        <v>96.2</v>
      </c>
      <c r="AR124" s="22">
        <v>96.5</v>
      </c>
      <c r="AS124" s="22">
        <v>97.7</v>
      </c>
      <c r="AT124" s="22">
        <v>95.3</v>
      </c>
      <c r="AU124" s="22">
        <v>95.1</v>
      </c>
      <c r="AV124" s="22">
        <v>95.5</v>
      </c>
      <c r="AW124" s="22">
        <v>97</v>
      </c>
      <c r="AX124" s="22">
        <v>99.2</v>
      </c>
      <c r="AY124" s="22">
        <v>104.4</v>
      </c>
      <c r="AZ124" s="22">
        <v>107.8</v>
      </c>
      <c r="BA124" s="23">
        <v>108.6</v>
      </c>
      <c r="BB124" s="70"/>
      <c r="BC124" s="70"/>
      <c r="BD124" s="70"/>
      <c r="BE124" s="70"/>
      <c r="BF124" s="70"/>
      <c r="BG124" s="70"/>
      <c r="BH124" s="70"/>
      <c r="BI124" s="70"/>
      <c r="BJ124" s="70"/>
      <c r="BK124" s="70"/>
      <c r="BL124" s="70"/>
      <c r="BM124" s="70"/>
      <c r="BN124" s="70"/>
      <c r="BO124" s="70"/>
      <c r="BP124" s="70"/>
    </row>
    <row r="125" spans="1:68" ht="12.75" customHeight="1" x14ac:dyDescent="0.25">
      <c r="A125" s="47" t="str">
        <f t="shared" si="8"/>
        <v>Suisse centraleRénovation d’immeubles d‘hab. Minergie</v>
      </c>
      <c r="B125" s="5" t="s">
        <v>65</v>
      </c>
      <c r="C125" s="21">
        <v>0.04</v>
      </c>
      <c r="D125" s="22">
        <v>81.099999999999994</v>
      </c>
      <c r="E125" s="22">
        <v>81.099999999999994</v>
      </c>
      <c r="F125" s="22">
        <v>83.2</v>
      </c>
      <c r="G125" s="22">
        <v>83</v>
      </c>
      <c r="H125" s="22">
        <v>85.3</v>
      </c>
      <c r="I125" s="22">
        <v>86.3</v>
      </c>
      <c r="J125" s="22">
        <v>86.6</v>
      </c>
      <c r="K125" s="22">
        <v>86.7</v>
      </c>
      <c r="L125" s="22">
        <v>87.5</v>
      </c>
      <c r="M125" s="22">
        <v>85.9</v>
      </c>
      <c r="N125" s="22">
        <v>85.8</v>
      </c>
      <c r="O125" s="22">
        <v>85.8</v>
      </c>
      <c r="P125" s="22">
        <v>86.9</v>
      </c>
      <c r="Q125" s="22">
        <v>86.6</v>
      </c>
      <c r="R125" s="22">
        <v>88.4</v>
      </c>
      <c r="S125" s="22">
        <v>89.2</v>
      </c>
      <c r="T125" s="22">
        <v>91.7</v>
      </c>
      <c r="U125" s="22">
        <v>94.4</v>
      </c>
      <c r="V125" s="22">
        <v>96.2</v>
      </c>
      <c r="W125" s="22">
        <v>99.5</v>
      </c>
      <c r="X125" s="22">
        <v>100.4</v>
      </c>
      <c r="Y125" s="22">
        <v>100.4</v>
      </c>
      <c r="Z125" s="22">
        <v>100.9</v>
      </c>
      <c r="AA125" s="22">
        <v>100.3</v>
      </c>
      <c r="AB125" s="22">
        <v>100.6</v>
      </c>
      <c r="AC125" s="22">
        <v>101.5</v>
      </c>
      <c r="AD125" s="22">
        <v>101.7</v>
      </c>
      <c r="AE125" s="22">
        <v>102</v>
      </c>
      <c r="AF125" s="22">
        <v>102</v>
      </c>
      <c r="AG125" s="22">
        <v>101.3</v>
      </c>
      <c r="AH125" s="22">
        <v>101.3</v>
      </c>
      <c r="AI125" s="22">
        <v>100.5</v>
      </c>
      <c r="AJ125" s="22">
        <v>99.8</v>
      </c>
      <c r="AK125" s="22">
        <v>100.2</v>
      </c>
      <c r="AL125" s="22">
        <v>100</v>
      </c>
      <c r="AM125" s="23">
        <v>98.7</v>
      </c>
      <c r="AN125" s="23">
        <v>99.1</v>
      </c>
      <c r="AO125" s="23">
        <v>97</v>
      </c>
      <c r="AP125" s="23">
        <v>98</v>
      </c>
      <c r="AQ125" s="22">
        <v>98.1</v>
      </c>
      <c r="AR125" s="22">
        <v>98.7</v>
      </c>
      <c r="AS125" s="22">
        <v>99</v>
      </c>
      <c r="AT125" s="22">
        <v>97.6</v>
      </c>
      <c r="AU125" s="22">
        <v>97.6</v>
      </c>
      <c r="AV125" s="22">
        <v>98.1</v>
      </c>
      <c r="AW125" s="22">
        <v>99.3</v>
      </c>
      <c r="AX125" s="22">
        <v>102.1</v>
      </c>
      <c r="AY125" s="22">
        <v>107.3</v>
      </c>
      <c r="AZ125" s="22">
        <v>110.5</v>
      </c>
      <c r="BA125" s="23">
        <v>110.9</v>
      </c>
      <c r="BB125" s="70"/>
      <c r="BC125" s="70"/>
      <c r="BD125" s="70"/>
      <c r="BE125" s="70"/>
      <c r="BF125" s="70"/>
      <c r="BG125" s="70"/>
      <c r="BH125" s="70"/>
      <c r="BI125" s="70"/>
      <c r="BJ125" s="70"/>
      <c r="BK125" s="70"/>
      <c r="BL125" s="70"/>
      <c r="BM125" s="70"/>
      <c r="BN125" s="70"/>
      <c r="BO125" s="70"/>
      <c r="BP125" s="70"/>
    </row>
    <row r="126" spans="1:68" ht="12.75" customHeight="1" x14ac:dyDescent="0.25">
      <c r="A126" s="47" t="str">
        <f t="shared" si="8"/>
        <v>Suisse centraleRénovation d’immeubles d‘hab. non Minergie</v>
      </c>
      <c r="B126" s="5" t="s">
        <v>58</v>
      </c>
      <c r="C126" s="21">
        <v>7.51</v>
      </c>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v>100</v>
      </c>
      <c r="AM126" s="23">
        <v>99.2</v>
      </c>
      <c r="AN126" s="23">
        <v>99.8</v>
      </c>
      <c r="AO126" s="23">
        <v>96.6</v>
      </c>
      <c r="AP126" s="23">
        <v>96</v>
      </c>
      <c r="AQ126" s="22">
        <v>96.1</v>
      </c>
      <c r="AR126" s="22">
        <v>96.4</v>
      </c>
      <c r="AS126" s="22">
        <v>97.9</v>
      </c>
      <c r="AT126" s="22">
        <v>95.1</v>
      </c>
      <c r="AU126" s="22">
        <v>94.7</v>
      </c>
      <c r="AV126" s="22">
        <v>95.3</v>
      </c>
      <c r="AW126" s="22" t="s">
        <v>16</v>
      </c>
      <c r="AX126" s="22" t="s">
        <v>16</v>
      </c>
      <c r="AY126" s="22" t="s">
        <v>16</v>
      </c>
      <c r="AZ126" s="22" t="s">
        <v>16</v>
      </c>
      <c r="BA126" s="23" t="s">
        <v>16</v>
      </c>
      <c r="BB126" s="70"/>
      <c r="BC126" s="70"/>
      <c r="BD126" s="70"/>
      <c r="BE126" s="70"/>
      <c r="BF126" s="70"/>
      <c r="BG126" s="70"/>
      <c r="BH126" s="70"/>
      <c r="BI126" s="70"/>
      <c r="BJ126" s="70"/>
      <c r="BK126" s="70"/>
      <c r="BL126" s="70"/>
      <c r="BM126" s="70"/>
      <c r="BN126" s="70"/>
      <c r="BO126" s="70"/>
      <c r="BP126" s="70"/>
    </row>
    <row r="127" spans="1:68" ht="12.75" customHeight="1" x14ac:dyDescent="0.25">
      <c r="A127" s="47" t="str">
        <f t="shared" si="8"/>
        <v>Suisse centraleRénovation d'immeubles administratifs</v>
      </c>
      <c r="B127" s="5" t="s">
        <v>59</v>
      </c>
      <c r="C127" s="21">
        <v>23.48</v>
      </c>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v>98.8</v>
      </c>
      <c r="AC127" s="22">
        <v>100.2</v>
      </c>
      <c r="AD127" s="22">
        <v>101</v>
      </c>
      <c r="AE127" s="22">
        <v>102.2</v>
      </c>
      <c r="AF127" s="22">
        <v>102.7</v>
      </c>
      <c r="AG127" s="22">
        <v>102.2</v>
      </c>
      <c r="AH127" s="22">
        <v>101.8</v>
      </c>
      <c r="AI127" s="22">
        <v>100.3</v>
      </c>
      <c r="AJ127" s="22">
        <v>99.8</v>
      </c>
      <c r="AK127" s="22">
        <v>99.4</v>
      </c>
      <c r="AL127" s="23">
        <v>100</v>
      </c>
      <c r="AM127" s="23">
        <v>98.5</v>
      </c>
      <c r="AN127" s="23">
        <v>97.1</v>
      </c>
      <c r="AO127" s="23">
        <v>97.1</v>
      </c>
      <c r="AP127" s="23">
        <v>96.1</v>
      </c>
      <c r="AQ127" s="22">
        <v>96.5</v>
      </c>
      <c r="AR127" s="22">
        <v>96.9</v>
      </c>
      <c r="AS127" s="22">
        <v>97.1</v>
      </c>
      <c r="AT127" s="22">
        <v>96</v>
      </c>
      <c r="AU127" s="22">
        <v>96.4</v>
      </c>
      <c r="AV127" s="22">
        <v>96.3</v>
      </c>
      <c r="AW127" s="22">
        <v>98.1</v>
      </c>
      <c r="AX127" s="22">
        <v>99.8</v>
      </c>
      <c r="AY127" s="22">
        <v>104.9</v>
      </c>
      <c r="AZ127" s="22">
        <v>108.8</v>
      </c>
      <c r="BA127" s="23">
        <v>110.4</v>
      </c>
      <c r="BB127" s="70"/>
      <c r="BC127" s="70"/>
      <c r="BD127" s="70"/>
      <c r="BE127" s="70"/>
      <c r="BF127" s="70"/>
      <c r="BG127" s="70"/>
      <c r="BH127" s="70"/>
      <c r="BI127" s="70"/>
      <c r="BJ127" s="70"/>
      <c r="BK127" s="70"/>
      <c r="BL127" s="70"/>
      <c r="BM127" s="70"/>
      <c r="BN127" s="70"/>
      <c r="BO127" s="70"/>
      <c r="BP127" s="70"/>
    </row>
    <row r="128" spans="1:68" ht="12.75" customHeight="1" x14ac:dyDescent="0.25">
      <c r="A128" s="47" t="str">
        <f t="shared" si="8"/>
        <v>Suisse centraleGénie civil</v>
      </c>
      <c r="B128" s="5" t="s">
        <v>60</v>
      </c>
      <c r="C128" s="21">
        <v>15.33</v>
      </c>
      <c r="D128" s="22">
        <v>75.7</v>
      </c>
      <c r="E128" s="22">
        <v>77.8</v>
      </c>
      <c r="F128" s="22">
        <v>79.7</v>
      </c>
      <c r="G128" s="22">
        <v>83.3</v>
      </c>
      <c r="H128" s="22">
        <v>83.8</v>
      </c>
      <c r="I128" s="22">
        <v>85.6</v>
      </c>
      <c r="J128" s="22">
        <v>84</v>
      </c>
      <c r="K128" s="22">
        <v>84.6</v>
      </c>
      <c r="L128" s="22">
        <v>83.5</v>
      </c>
      <c r="M128" s="22">
        <v>84.2</v>
      </c>
      <c r="N128" s="22">
        <v>82.6</v>
      </c>
      <c r="O128" s="22">
        <v>84</v>
      </c>
      <c r="P128" s="22">
        <v>83.9</v>
      </c>
      <c r="Q128" s="22">
        <v>82.3</v>
      </c>
      <c r="R128" s="22">
        <v>84.7</v>
      </c>
      <c r="S128" s="22">
        <v>85.5</v>
      </c>
      <c r="T128" s="22">
        <v>85.9</v>
      </c>
      <c r="U128" s="22">
        <v>87</v>
      </c>
      <c r="V128" s="22">
        <v>89.2</v>
      </c>
      <c r="W128" s="22">
        <v>90.6</v>
      </c>
      <c r="X128" s="22">
        <v>92</v>
      </c>
      <c r="Y128" s="22">
        <v>91.1</v>
      </c>
      <c r="Z128" s="22">
        <v>91.2</v>
      </c>
      <c r="AA128" s="22">
        <v>93.8</v>
      </c>
      <c r="AB128" s="22">
        <v>93.9</v>
      </c>
      <c r="AC128" s="22">
        <v>95.7</v>
      </c>
      <c r="AD128" s="22">
        <v>96.7</v>
      </c>
      <c r="AE128" s="22">
        <v>96.6</v>
      </c>
      <c r="AF128" s="22">
        <v>98</v>
      </c>
      <c r="AG128" s="22">
        <v>98.6</v>
      </c>
      <c r="AH128" s="22">
        <v>99.2</v>
      </c>
      <c r="AI128" s="22">
        <v>99</v>
      </c>
      <c r="AJ128" s="22">
        <v>99.9</v>
      </c>
      <c r="AK128" s="22">
        <v>100.4</v>
      </c>
      <c r="AL128" s="22">
        <v>100</v>
      </c>
      <c r="AM128" s="23">
        <v>99.2</v>
      </c>
      <c r="AN128" s="23">
        <v>98.3</v>
      </c>
      <c r="AO128" s="23">
        <v>99.9</v>
      </c>
      <c r="AP128" s="23">
        <v>98.7</v>
      </c>
      <c r="AQ128" s="22">
        <v>98.2</v>
      </c>
      <c r="AR128" s="22">
        <v>99</v>
      </c>
      <c r="AS128" s="22">
        <v>99.6</v>
      </c>
      <c r="AT128" s="22">
        <v>98.9</v>
      </c>
      <c r="AU128" s="22">
        <v>100.8</v>
      </c>
      <c r="AV128" s="22">
        <v>99.2</v>
      </c>
      <c r="AW128" s="22">
        <v>98.6</v>
      </c>
      <c r="AX128" s="22">
        <v>102</v>
      </c>
      <c r="AY128" s="22">
        <v>105.4</v>
      </c>
      <c r="AZ128" s="22">
        <v>107.8</v>
      </c>
      <c r="BA128" s="23">
        <v>110.5</v>
      </c>
      <c r="BB128" s="70"/>
      <c r="BC128" s="70"/>
      <c r="BD128" s="70"/>
      <c r="BE128" s="70"/>
      <c r="BF128" s="70"/>
      <c r="BG128" s="70"/>
      <c r="BH128" s="70"/>
      <c r="BI128" s="70"/>
      <c r="BJ128" s="70"/>
      <c r="BK128" s="70"/>
      <c r="BL128" s="70"/>
      <c r="BM128" s="70"/>
      <c r="BN128" s="70"/>
      <c r="BO128" s="70"/>
      <c r="BP128" s="70"/>
    </row>
    <row r="129" spans="1:68" ht="12.75" customHeight="1" x14ac:dyDescent="0.25">
      <c r="A129" s="47" t="str">
        <f t="shared" si="8"/>
        <v>Suisse centraleConstruction de routes</v>
      </c>
      <c r="B129" s="5" t="s">
        <v>61</v>
      </c>
      <c r="C129" s="21">
        <v>12.33</v>
      </c>
      <c r="D129" s="22">
        <v>74.900000000000006</v>
      </c>
      <c r="E129" s="22">
        <v>76.900000000000006</v>
      </c>
      <c r="F129" s="22">
        <v>78.8</v>
      </c>
      <c r="G129" s="22">
        <v>82.4</v>
      </c>
      <c r="H129" s="22">
        <v>82.8</v>
      </c>
      <c r="I129" s="22">
        <v>84.6</v>
      </c>
      <c r="J129" s="22">
        <v>82</v>
      </c>
      <c r="K129" s="22">
        <v>83.2</v>
      </c>
      <c r="L129" s="22">
        <v>82.7</v>
      </c>
      <c r="M129" s="22">
        <v>83.8</v>
      </c>
      <c r="N129" s="22">
        <v>82</v>
      </c>
      <c r="O129" s="22">
        <v>83.3</v>
      </c>
      <c r="P129" s="22">
        <v>82.3</v>
      </c>
      <c r="Q129" s="22">
        <v>81.5</v>
      </c>
      <c r="R129" s="22">
        <v>83.2</v>
      </c>
      <c r="S129" s="22">
        <v>83.9</v>
      </c>
      <c r="T129" s="22">
        <v>83.7</v>
      </c>
      <c r="U129" s="22">
        <v>84.5</v>
      </c>
      <c r="V129" s="22">
        <v>87.5</v>
      </c>
      <c r="W129" s="22">
        <v>89.3</v>
      </c>
      <c r="X129" s="22">
        <v>89.9</v>
      </c>
      <c r="Y129" s="22">
        <v>89.4</v>
      </c>
      <c r="Z129" s="22">
        <v>90</v>
      </c>
      <c r="AA129" s="22">
        <v>93.3</v>
      </c>
      <c r="AB129" s="22">
        <v>93.2</v>
      </c>
      <c r="AC129" s="22">
        <v>95</v>
      </c>
      <c r="AD129" s="22">
        <v>96</v>
      </c>
      <c r="AE129" s="22">
        <v>95.9</v>
      </c>
      <c r="AF129" s="22">
        <v>97.4</v>
      </c>
      <c r="AG129" s="22">
        <v>98.1</v>
      </c>
      <c r="AH129" s="22">
        <v>98.6</v>
      </c>
      <c r="AI129" s="22">
        <v>98.7</v>
      </c>
      <c r="AJ129" s="22">
        <v>99.6</v>
      </c>
      <c r="AK129" s="22">
        <v>100.4</v>
      </c>
      <c r="AL129" s="22">
        <v>100</v>
      </c>
      <c r="AM129" s="23">
        <v>99.1</v>
      </c>
      <c r="AN129" s="23">
        <v>98.2</v>
      </c>
      <c r="AO129" s="23">
        <v>99.6</v>
      </c>
      <c r="AP129" s="23">
        <v>98.5</v>
      </c>
      <c r="AQ129" s="22">
        <v>98.1</v>
      </c>
      <c r="AR129" s="22">
        <v>99</v>
      </c>
      <c r="AS129" s="22">
        <v>99.7</v>
      </c>
      <c r="AT129" s="22">
        <v>98.8</v>
      </c>
      <c r="AU129" s="22">
        <v>100.8</v>
      </c>
      <c r="AV129" s="22">
        <v>99.1</v>
      </c>
      <c r="AW129" s="22">
        <v>100.4</v>
      </c>
      <c r="AX129" s="22">
        <v>103</v>
      </c>
      <c r="AY129" s="22">
        <v>106.4</v>
      </c>
      <c r="AZ129" s="22">
        <v>109.1</v>
      </c>
      <c r="BA129" s="23">
        <v>110.8</v>
      </c>
      <c r="BB129" s="70"/>
      <c r="BC129" s="70"/>
      <c r="BD129" s="70"/>
      <c r="BE129" s="70"/>
      <c r="BF129" s="70"/>
      <c r="BG129" s="70"/>
      <c r="BH129" s="70"/>
      <c r="BI129" s="70"/>
      <c r="BJ129" s="70"/>
      <c r="BK129" s="70"/>
      <c r="BL129" s="70"/>
      <c r="BM129" s="70"/>
      <c r="BN129" s="70"/>
      <c r="BO129" s="70"/>
      <c r="BP129" s="70"/>
    </row>
    <row r="130" spans="1:68" ht="12.75" customHeight="1" x14ac:dyDescent="0.25">
      <c r="A130" s="47" t="str">
        <f t="shared" si="8"/>
        <v>Suisse centraleConstruction de passages inférieurs</v>
      </c>
      <c r="B130" s="5" t="s">
        <v>62</v>
      </c>
      <c r="C130" s="21">
        <v>2.79</v>
      </c>
      <c r="D130" s="23" t="s">
        <v>16</v>
      </c>
      <c r="E130" s="23" t="s">
        <v>16</v>
      </c>
      <c r="F130" s="23" t="s">
        <v>16</v>
      </c>
      <c r="G130" s="23" t="s">
        <v>16</v>
      </c>
      <c r="H130" s="23" t="s">
        <v>16</v>
      </c>
      <c r="I130" s="22">
        <v>88.6</v>
      </c>
      <c r="J130" s="22">
        <v>88</v>
      </c>
      <c r="K130" s="22">
        <v>87.9</v>
      </c>
      <c r="L130" s="22">
        <v>86.2</v>
      </c>
      <c r="M130" s="22">
        <v>86.6</v>
      </c>
      <c r="N130" s="22">
        <v>85.2</v>
      </c>
      <c r="O130" s="22">
        <v>86.5</v>
      </c>
      <c r="P130" s="22">
        <v>87.5</v>
      </c>
      <c r="Q130" s="22">
        <v>85</v>
      </c>
      <c r="R130" s="22">
        <v>88.3</v>
      </c>
      <c r="S130" s="22">
        <v>89.1</v>
      </c>
      <c r="T130" s="22">
        <v>90.2</v>
      </c>
      <c r="U130" s="22">
        <v>91.6</v>
      </c>
      <c r="V130" s="22">
        <v>92.9</v>
      </c>
      <c r="W130" s="22">
        <v>94.1</v>
      </c>
      <c r="X130" s="22">
        <v>96.3</v>
      </c>
      <c r="Y130" s="22">
        <v>95</v>
      </c>
      <c r="Z130" s="22">
        <v>94.5</v>
      </c>
      <c r="AA130" s="22">
        <v>96.4</v>
      </c>
      <c r="AB130" s="22">
        <v>96.8</v>
      </c>
      <c r="AC130" s="22">
        <v>99.4</v>
      </c>
      <c r="AD130" s="22">
        <v>100</v>
      </c>
      <c r="AE130" s="22">
        <v>99.8</v>
      </c>
      <c r="AF130" s="22">
        <v>101.1</v>
      </c>
      <c r="AG130" s="22">
        <v>101</v>
      </c>
      <c r="AH130" s="22">
        <v>102.2</v>
      </c>
      <c r="AI130" s="22">
        <v>100.6</v>
      </c>
      <c r="AJ130" s="22">
        <v>101.5</v>
      </c>
      <c r="AK130" s="22">
        <v>101</v>
      </c>
      <c r="AL130" s="22">
        <v>100</v>
      </c>
      <c r="AM130" s="23">
        <v>99.8</v>
      </c>
      <c r="AN130" s="23">
        <v>98.6</v>
      </c>
      <c r="AO130" s="23">
        <v>100.9</v>
      </c>
      <c r="AP130" s="23">
        <v>99.4</v>
      </c>
      <c r="AQ130" s="22">
        <v>98.2</v>
      </c>
      <c r="AR130" s="22">
        <v>98.6</v>
      </c>
      <c r="AS130" s="22">
        <v>98.8</v>
      </c>
      <c r="AT130" s="22">
        <v>99</v>
      </c>
      <c r="AU130" s="22">
        <v>100.4</v>
      </c>
      <c r="AV130" s="22">
        <v>99.3</v>
      </c>
      <c r="AW130" s="22">
        <v>100.5</v>
      </c>
      <c r="AX130" s="22">
        <v>102.9</v>
      </c>
      <c r="AY130" s="22">
        <v>110.7</v>
      </c>
      <c r="AZ130" s="22">
        <v>113.8</v>
      </c>
      <c r="BA130" s="23">
        <v>114.1</v>
      </c>
      <c r="BB130" s="70"/>
      <c r="BC130" s="70"/>
      <c r="BD130" s="70"/>
      <c r="BE130" s="70"/>
      <c r="BF130" s="70"/>
      <c r="BG130" s="70"/>
      <c r="BH130" s="70"/>
      <c r="BI130" s="70"/>
      <c r="BJ130" s="70"/>
      <c r="BK130" s="70"/>
      <c r="BL130" s="70"/>
      <c r="BM130" s="70"/>
      <c r="BN130" s="70"/>
      <c r="BO130" s="70"/>
      <c r="BP130" s="70"/>
    </row>
    <row r="131" spans="1:68" ht="12.75" customHeight="1" x14ac:dyDescent="0.25">
      <c r="A131" s="47" t="str">
        <f t="shared" si="8"/>
        <v>Suisse centraleConstruction de parois antibruit</v>
      </c>
      <c r="B131" s="5" t="s">
        <v>63</v>
      </c>
      <c r="C131" s="21">
        <v>0.2</v>
      </c>
      <c r="D131" s="23"/>
      <c r="E131" s="23"/>
      <c r="F131" s="23"/>
      <c r="G131" s="23"/>
      <c r="H131" s="23"/>
      <c r="I131" s="22"/>
      <c r="J131" s="22"/>
      <c r="K131" s="22"/>
      <c r="L131" s="22"/>
      <c r="M131" s="22"/>
      <c r="N131" s="22"/>
      <c r="O131" s="22"/>
      <c r="P131" s="22"/>
      <c r="Q131" s="22"/>
      <c r="R131" s="22"/>
      <c r="S131" s="22"/>
      <c r="T131" s="22"/>
      <c r="U131" s="22"/>
      <c r="V131" s="22"/>
      <c r="W131" s="22"/>
      <c r="X131" s="22"/>
      <c r="Y131" s="22"/>
      <c r="Z131" s="22"/>
      <c r="AA131" s="22"/>
      <c r="AB131" s="22">
        <v>96.9</v>
      </c>
      <c r="AC131" s="22">
        <v>97.6</v>
      </c>
      <c r="AD131" s="22">
        <v>98.1</v>
      </c>
      <c r="AE131" s="22">
        <v>97.4</v>
      </c>
      <c r="AF131" s="22">
        <v>99</v>
      </c>
      <c r="AG131" s="22">
        <v>99.7</v>
      </c>
      <c r="AH131" s="22">
        <v>99.5</v>
      </c>
      <c r="AI131" s="22">
        <v>99.6</v>
      </c>
      <c r="AJ131" s="22">
        <v>100.2</v>
      </c>
      <c r="AK131" s="22">
        <v>98.7</v>
      </c>
      <c r="AL131" s="23">
        <v>100</v>
      </c>
      <c r="AM131" s="23">
        <v>98</v>
      </c>
      <c r="AN131" s="23">
        <v>99.3</v>
      </c>
      <c r="AO131" s="23">
        <v>101.4</v>
      </c>
      <c r="AP131" s="23">
        <v>102.8</v>
      </c>
      <c r="AQ131" s="22">
        <v>102.3</v>
      </c>
      <c r="AR131" s="22">
        <v>103.8</v>
      </c>
      <c r="AS131" s="22">
        <v>104.9</v>
      </c>
      <c r="AT131" s="22">
        <v>104.6</v>
      </c>
      <c r="AU131" s="22">
        <v>106</v>
      </c>
      <c r="AV131" s="22">
        <v>106.4</v>
      </c>
      <c r="AW131" s="22">
        <v>107.3</v>
      </c>
      <c r="AX131" s="22">
        <v>110</v>
      </c>
      <c r="AY131" s="22">
        <v>114.9</v>
      </c>
      <c r="AZ131" s="22">
        <v>119.2</v>
      </c>
      <c r="BA131" s="23">
        <v>120.1</v>
      </c>
      <c r="BB131" s="70"/>
      <c r="BC131" s="70"/>
      <c r="BD131" s="70"/>
      <c r="BE131" s="70"/>
      <c r="BF131" s="70"/>
      <c r="BG131" s="70"/>
      <c r="BH131" s="70"/>
      <c r="BI131" s="70"/>
      <c r="BJ131" s="70"/>
      <c r="BK131" s="70"/>
      <c r="BL131" s="70"/>
      <c r="BM131" s="70"/>
      <c r="BN131" s="70"/>
      <c r="BO131" s="70"/>
      <c r="BP131" s="70"/>
    </row>
    <row r="132" spans="1:68" ht="12.75" customHeight="1" x14ac:dyDescent="0.25">
      <c r="C132" s="28"/>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row>
    <row r="133" spans="1:68" ht="12.75" customHeight="1" x14ac:dyDescent="0.25">
      <c r="B133" s="26" t="s">
        <v>18</v>
      </c>
      <c r="C133" s="26"/>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row>
    <row r="134" spans="1:68" ht="12.75" customHeight="1" x14ac:dyDescent="0.25">
      <c r="A134" s="47" t="str">
        <f>B$133&amp;B134</f>
        <v>TessinConstruction: total</v>
      </c>
      <c r="B134" s="5" t="s">
        <v>48</v>
      </c>
      <c r="C134" s="21">
        <v>100</v>
      </c>
      <c r="D134" s="22">
        <v>73.5</v>
      </c>
      <c r="E134" s="22">
        <v>74.8</v>
      </c>
      <c r="F134" s="22">
        <v>76.2</v>
      </c>
      <c r="G134" s="22">
        <v>78.400000000000006</v>
      </c>
      <c r="H134" s="22">
        <v>79.5</v>
      </c>
      <c r="I134" s="22">
        <v>82.9</v>
      </c>
      <c r="J134" s="22">
        <v>82.7</v>
      </c>
      <c r="K134" s="22">
        <v>82.8</v>
      </c>
      <c r="L134" s="22">
        <v>83.6</v>
      </c>
      <c r="M134" s="22">
        <v>83.1</v>
      </c>
      <c r="N134" s="22">
        <v>84.3</v>
      </c>
      <c r="O134" s="22">
        <v>85.6</v>
      </c>
      <c r="P134" s="22">
        <v>88</v>
      </c>
      <c r="Q134" s="22">
        <v>89.5</v>
      </c>
      <c r="R134" s="22">
        <v>89.6</v>
      </c>
      <c r="S134" s="22">
        <v>89.4</v>
      </c>
      <c r="T134" s="22">
        <v>91.3</v>
      </c>
      <c r="U134" s="22">
        <v>93.7</v>
      </c>
      <c r="V134" s="22">
        <v>94.6</v>
      </c>
      <c r="W134" s="22">
        <v>96.2</v>
      </c>
      <c r="X134" s="22">
        <v>97.4</v>
      </c>
      <c r="Y134" s="22">
        <v>97.2</v>
      </c>
      <c r="Z134" s="22">
        <v>97.6</v>
      </c>
      <c r="AA134" s="22">
        <v>99</v>
      </c>
      <c r="AB134" s="22">
        <v>99.7</v>
      </c>
      <c r="AC134" s="22">
        <v>100.8</v>
      </c>
      <c r="AD134" s="22">
        <v>100.7</v>
      </c>
      <c r="AE134" s="22">
        <v>101.3</v>
      </c>
      <c r="AF134" s="22">
        <v>101.8</v>
      </c>
      <c r="AG134" s="22">
        <v>101.7</v>
      </c>
      <c r="AH134" s="22">
        <v>100.9</v>
      </c>
      <c r="AI134" s="22">
        <v>100.9</v>
      </c>
      <c r="AJ134" s="22">
        <v>100.1</v>
      </c>
      <c r="AK134" s="22">
        <v>99.7</v>
      </c>
      <c r="AL134" s="22">
        <v>100</v>
      </c>
      <c r="AM134" s="23">
        <v>99.8</v>
      </c>
      <c r="AN134" s="23">
        <v>98.9</v>
      </c>
      <c r="AO134" s="23">
        <v>98.1</v>
      </c>
      <c r="AP134" s="23">
        <v>98.8</v>
      </c>
      <c r="AQ134" s="22">
        <v>98.9</v>
      </c>
      <c r="AR134" s="22">
        <v>99</v>
      </c>
      <c r="AS134" s="22">
        <v>99.1</v>
      </c>
      <c r="AT134" s="22">
        <v>99.9</v>
      </c>
      <c r="AU134" s="22">
        <v>100.4</v>
      </c>
      <c r="AV134" s="22">
        <v>100.6</v>
      </c>
      <c r="AW134" s="22">
        <v>102.8</v>
      </c>
      <c r="AX134" s="22">
        <v>104.6</v>
      </c>
      <c r="AY134" s="22">
        <v>107.5</v>
      </c>
      <c r="AZ134" s="22">
        <v>110.4</v>
      </c>
      <c r="BA134" s="23">
        <v>112.2</v>
      </c>
      <c r="BB134" s="69"/>
      <c r="BC134" s="69"/>
      <c r="BD134" s="69"/>
      <c r="BE134" s="69"/>
      <c r="BF134" s="69"/>
      <c r="BG134" s="69"/>
      <c r="BH134" s="69"/>
      <c r="BI134" s="69"/>
      <c r="BJ134" s="69"/>
      <c r="BK134" s="69"/>
      <c r="BL134" s="69"/>
      <c r="BM134" s="69"/>
      <c r="BN134" s="69"/>
      <c r="BO134" s="69"/>
      <c r="BP134" s="69"/>
    </row>
    <row r="135" spans="1:68" ht="12.75" customHeight="1" x14ac:dyDescent="0.25">
      <c r="A135" s="47" t="str">
        <f t="shared" ref="A135:A149" si="9">B$133&amp;B135</f>
        <v>TessinBâtiment</v>
      </c>
      <c r="B135" s="5" t="s">
        <v>49</v>
      </c>
      <c r="C135" s="21">
        <v>66.61</v>
      </c>
      <c r="D135" s="22">
        <v>77</v>
      </c>
      <c r="E135" s="22">
        <v>77.599999999999994</v>
      </c>
      <c r="F135" s="22">
        <v>78.5</v>
      </c>
      <c r="G135" s="22">
        <v>80.599999999999994</v>
      </c>
      <c r="H135" s="22">
        <v>81.7</v>
      </c>
      <c r="I135" s="22">
        <v>84.7</v>
      </c>
      <c r="J135" s="22">
        <v>84.9</v>
      </c>
      <c r="K135" s="22">
        <v>84.7</v>
      </c>
      <c r="L135" s="22">
        <v>84.4</v>
      </c>
      <c r="M135" s="22">
        <v>83.8</v>
      </c>
      <c r="N135" s="22">
        <v>84.7</v>
      </c>
      <c r="O135" s="22">
        <v>85.4</v>
      </c>
      <c r="P135" s="22">
        <v>87.6</v>
      </c>
      <c r="Q135" s="22">
        <v>89.8</v>
      </c>
      <c r="R135" s="22">
        <v>89.9</v>
      </c>
      <c r="S135" s="22">
        <v>90.1</v>
      </c>
      <c r="T135" s="22">
        <v>92.4</v>
      </c>
      <c r="U135" s="22">
        <v>94.8</v>
      </c>
      <c r="V135" s="22">
        <v>95.6</v>
      </c>
      <c r="W135" s="22">
        <v>97.6</v>
      </c>
      <c r="X135" s="22">
        <v>98.6</v>
      </c>
      <c r="Y135" s="22">
        <v>99</v>
      </c>
      <c r="Z135" s="22">
        <v>98.7</v>
      </c>
      <c r="AA135" s="22">
        <v>100.4</v>
      </c>
      <c r="AB135" s="22">
        <v>101.1</v>
      </c>
      <c r="AC135" s="22">
        <v>101.9</v>
      </c>
      <c r="AD135" s="22">
        <v>101.6</v>
      </c>
      <c r="AE135" s="22">
        <v>101.2</v>
      </c>
      <c r="AF135" s="22">
        <v>101.3</v>
      </c>
      <c r="AG135" s="22">
        <v>101.4</v>
      </c>
      <c r="AH135" s="22">
        <v>100.8</v>
      </c>
      <c r="AI135" s="22">
        <v>101.2</v>
      </c>
      <c r="AJ135" s="22">
        <v>100</v>
      </c>
      <c r="AK135" s="22">
        <v>99.4</v>
      </c>
      <c r="AL135" s="22">
        <v>100</v>
      </c>
      <c r="AM135" s="23">
        <v>99.6</v>
      </c>
      <c r="AN135" s="23">
        <v>99</v>
      </c>
      <c r="AO135" s="23">
        <v>97.8</v>
      </c>
      <c r="AP135" s="23">
        <v>98.9</v>
      </c>
      <c r="AQ135" s="22">
        <v>98.6</v>
      </c>
      <c r="AR135" s="22">
        <v>98.9</v>
      </c>
      <c r="AS135" s="22">
        <v>99.1</v>
      </c>
      <c r="AT135" s="22">
        <v>99.4</v>
      </c>
      <c r="AU135" s="22">
        <v>99.9</v>
      </c>
      <c r="AV135" s="22">
        <v>99.3</v>
      </c>
      <c r="AW135" s="22">
        <v>101.3</v>
      </c>
      <c r="AX135" s="22">
        <v>104.1</v>
      </c>
      <c r="AY135" s="22">
        <v>107.9</v>
      </c>
      <c r="AZ135" s="22">
        <v>111.2</v>
      </c>
      <c r="BA135" s="23">
        <v>111.6</v>
      </c>
      <c r="BB135" s="70"/>
      <c r="BC135" s="70"/>
      <c r="BD135" s="70"/>
      <c r="BE135" s="70"/>
      <c r="BF135" s="70"/>
      <c r="BG135" s="70"/>
      <c r="BH135" s="70"/>
      <c r="BI135" s="70"/>
      <c r="BJ135" s="70"/>
      <c r="BK135" s="70"/>
      <c r="BL135" s="70"/>
      <c r="BM135" s="70"/>
      <c r="BN135" s="70"/>
      <c r="BO135" s="70"/>
      <c r="BP135" s="70"/>
    </row>
    <row r="136" spans="1:68" ht="12.75" customHeight="1" x14ac:dyDescent="0.25">
      <c r="A136" s="47" t="str">
        <f t="shared" si="9"/>
        <v>TessinNouvelle construction</v>
      </c>
      <c r="B136" s="5" t="s">
        <v>50</v>
      </c>
      <c r="C136" s="21">
        <v>42.52</v>
      </c>
      <c r="D136" s="22">
        <v>76.400000000000006</v>
      </c>
      <c r="E136" s="22">
        <v>76.900000000000006</v>
      </c>
      <c r="F136" s="22">
        <v>77.7</v>
      </c>
      <c r="G136" s="22">
        <v>80.3</v>
      </c>
      <c r="H136" s="22">
        <v>81.599999999999994</v>
      </c>
      <c r="I136" s="22">
        <v>85.1</v>
      </c>
      <c r="J136" s="22">
        <v>85.2</v>
      </c>
      <c r="K136" s="22">
        <v>84.5</v>
      </c>
      <c r="L136" s="22">
        <v>84.2</v>
      </c>
      <c r="M136" s="22">
        <v>83.6</v>
      </c>
      <c r="N136" s="22">
        <v>84.5</v>
      </c>
      <c r="O136" s="22">
        <v>85.7</v>
      </c>
      <c r="P136" s="22">
        <v>88</v>
      </c>
      <c r="Q136" s="22">
        <v>90.5</v>
      </c>
      <c r="R136" s="22">
        <v>90.3</v>
      </c>
      <c r="S136" s="22">
        <v>90.7</v>
      </c>
      <c r="T136" s="22">
        <v>92.9</v>
      </c>
      <c r="U136" s="22">
        <v>95.5</v>
      </c>
      <c r="V136" s="22">
        <v>96.3</v>
      </c>
      <c r="W136" s="22">
        <v>97.9</v>
      </c>
      <c r="X136" s="22">
        <v>99</v>
      </c>
      <c r="Y136" s="22">
        <v>99.1</v>
      </c>
      <c r="Z136" s="22">
        <v>98.9</v>
      </c>
      <c r="AA136" s="22">
        <v>100.8</v>
      </c>
      <c r="AB136" s="22">
        <v>101.6</v>
      </c>
      <c r="AC136" s="22">
        <v>102.5</v>
      </c>
      <c r="AD136" s="22">
        <v>101.7</v>
      </c>
      <c r="AE136" s="22">
        <v>101.4</v>
      </c>
      <c r="AF136" s="22">
        <v>101.7</v>
      </c>
      <c r="AG136" s="22">
        <v>102</v>
      </c>
      <c r="AH136" s="22">
        <v>101.1</v>
      </c>
      <c r="AI136" s="22">
        <v>101.7</v>
      </c>
      <c r="AJ136" s="22">
        <v>100.4</v>
      </c>
      <c r="AK136" s="22">
        <v>99.5</v>
      </c>
      <c r="AL136" s="23">
        <v>100</v>
      </c>
      <c r="AM136" s="23">
        <v>99.9</v>
      </c>
      <c r="AN136" s="23">
        <v>99.3</v>
      </c>
      <c r="AO136" s="23">
        <v>99</v>
      </c>
      <c r="AP136" s="23">
        <v>99.7</v>
      </c>
      <c r="AQ136" s="22">
        <v>99.6</v>
      </c>
      <c r="AR136" s="22">
        <v>99.8</v>
      </c>
      <c r="AS136" s="22">
        <v>100.2</v>
      </c>
      <c r="AT136" s="22">
        <v>100.7</v>
      </c>
      <c r="AU136" s="22">
        <v>101.2</v>
      </c>
      <c r="AV136" s="22">
        <v>100.9</v>
      </c>
      <c r="AW136" s="22">
        <v>103</v>
      </c>
      <c r="AX136" s="22">
        <v>106.4</v>
      </c>
      <c r="AY136" s="22">
        <v>110.5</v>
      </c>
      <c r="AZ136" s="22">
        <v>114</v>
      </c>
      <c r="BA136" s="23">
        <v>114.8</v>
      </c>
      <c r="BB136" s="70"/>
      <c r="BC136" s="70"/>
      <c r="BD136" s="70"/>
      <c r="BE136" s="70"/>
      <c r="BF136" s="70"/>
      <c r="BG136" s="70"/>
      <c r="BH136" s="70"/>
      <c r="BI136" s="70"/>
      <c r="BJ136" s="70"/>
      <c r="BK136" s="70"/>
      <c r="BL136" s="70"/>
      <c r="BM136" s="70"/>
      <c r="BN136" s="70"/>
      <c r="BO136" s="70"/>
      <c r="BP136" s="70"/>
    </row>
    <row r="137" spans="1:68" ht="12.75" customHeight="1" x14ac:dyDescent="0.25">
      <c r="A137" s="47" t="str">
        <f t="shared" si="9"/>
        <v>TessinConstruction d’immeubles d‘habitation</v>
      </c>
      <c r="B137" s="5" t="s">
        <v>51</v>
      </c>
      <c r="C137" s="21">
        <v>3.52</v>
      </c>
      <c r="D137" s="22">
        <v>77.400000000000006</v>
      </c>
      <c r="E137" s="22">
        <v>77.900000000000006</v>
      </c>
      <c r="F137" s="22">
        <v>78.400000000000006</v>
      </c>
      <c r="G137" s="22">
        <v>81.2</v>
      </c>
      <c r="H137" s="22">
        <v>82.6</v>
      </c>
      <c r="I137" s="22">
        <v>86.1</v>
      </c>
      <c r="J137" s="22">
        <v>86</v>
      </c>
      <c r="K137" s="22">
        <v>85.4</v>
      </c>
      <c r="L137" s="22">
        <v>85.1</v>
      </c>
      <c r="M137" s="22">
        <v>84.3</v>
      </c>
      <c r="N137" s="22">
        <v>85.2</v>
      </c>
      <c r="O137" s="22">
        <v>86.4</v>
      </c>
      <c r="P137" s="22">
        <v>88.7</v>
      </c>
      <c r="Q137" s="22">
        <v>91.2</v>
      </c>
      <c r="R137" s="22">
        <v>90.9</v>
      </c>
      <c r="S137" s="22">
        <v>91.2</v>
      </c>
      <c r="T137" s="22">
        <v>93.2</v>
      </c>
      <c r="U137" s="22">
        <v>95.5</v>
      </c>
      <c r="V137" s="22">
        <v>96.4</v>
      </c>
      <c r="W137" s="22">
        <v>97.8</v>
      </c>
      <c r="X137" s="22">
        <v>99</v>
      </c>
      <c r="Y137" s="22">
        <v>98.6</v>
      </c>
      <c r="Z137" s="22">
        <v>98.4</v>
      </c>
      <c r="AA137" s="22">
        <v>100.4</v>
      </c>
      <c r="AB137" s="22">
        <v>101.2</v>
      </c>
      <c r="AC137" s="22">
        <v>101.8</v>
      </c>
      <c r="AD137" s="22">
        <v>101.2</v>
      </c>
      <c r="AE137" s="22">
        <v>101.2</v>
      </c>
      <c r="AF137" s="22">
        <v>101.5</v>
      </c>
      <c r="AG137" s="22">
        <v>101.7</v>
      </c>
      <c r="AH137" s="22">
        <v>100.8</v>
      </c>
      <c r="AI137" s="22">
        <v>101.6</v>
      </c>
      <c r="AJ137" s="22">
        <v>100.3</v>
      </c>
      <c r="AK137" s="22">
        <v>99.5</v>
      </c>
      <c r="AL137" s="22">
        <v>100</v>
      </c>
      <c r="AM137" s="23">
        <v>100.1</v>
      </c>
      <c r="AN137" s="23">
        <v>99.3</v>
      </c>
      <c r="AO137" s="23">
        <v>99.1</v>
      </c>
      <c r="AP137" s="23">
        <v>99.8</v>
      </c>
      <c r="AQ137" s="22">
        <v>99.5</v>
      </c>
      <c r="AR137" s="22">
        <v>99.9</v>
      </c>
      <c r="AS137" s="22">
        <v>100.2</v>
      </c>
      <c r="AT137" s="22">
        <v>100.7</v>
      </c>
      <c r="AU137" s="22">
        <v>101.3</v>
      </c>
      <c r="AV137" s="22">
        <v>101.1</v>
      </c>
      <c r="AW137" s="22">
        <v>103</v>
      </c>
      <c r="AX137" s="22">
        <v>105.8</v>
      </c>
      <c r="AY137" s="22">
        <v>109.4</v>
      </c>
      <c r="AZ137" s="22">
        <v>113.2</v>
      </c>
      <c r="BA137" s="23">
        <v>113.1</v>
      </c>
      <c r="BB137" s="70"/>
      <c r="BC137" s="70"/>
      <c r="BD137" s="70"/>
      <c r="BE137" s="70"/>
      <c r="BF137" s="70"/>
      <c r="BG137" s="70"/>
      <c r="BH137" s="70"/>
      <c r="BI137" s="70"/>
      <c r="BJ137" s="70"/>
      <c r="BK137" s="70"/>
      <c r="BL137" s="70"/>
      <c r="BM137" s="70"/>
      <c r="BN137" s="70"/>
      <c r="BO137" s="70"/>
      <c r="BP137" s="70"/>
    </row>
    <row r="138" spans="1:68" ht="12.75" customHeight="1" x14ac:dyDescent="0.25">
      <c r="A138" s="47" t="str">
        <f t="shared" si="9"/>
        <v>TessinConstruction d’imm. d‘habitation en bois</v>
      </c>
      <c r="B138" s="5" t="s">
        <v>52</v>
      </c>
      <c r="C138" s="21">
        <v>26.7</v>
      </c>
      <c r="D138" s="23" t="s">
        <v>16</v>
      </c>
      <c r="E138" s="23" t="s">
        <v>16</v>
      </c>
      <c r="F138" s="23" t="s">
        <v>16</v>
      </c>
      <c r="G138" s="23" t="s">
        <v>16</v>
      </c>
      <c r="H138" s="23" t="s">
        <v>16</v>
      </c>
      <c r="I138" s="23" t="s">
        <v>16</v>
      </c>
      <c r="J138" s="23" t="s">
        <v>16</v>
      </c>
      <c r="K138" s="23" t="s">
        <v>16</v>
      </c>
      <c r="L138" s="23" t="s">
        <v>16</v>
      </c>
      <c r="M138" s="22">
        <v>84.3</v>
      </c>
      <c r="N138" s="22">
        <v>85</v>
      </c>
      <c r="O138" s="22">
        <v>85.4</v>
      </c>
      <c r="P138" s="22">
        <v>87.5</v>
      </c>
      <c r="Q138" s="22">
        <v>89.4</v>
      </c>
      <c r="R138" s="22">
        <v>89</v>
      </c>
      <c r="S138" s="22">
        <v>89.7</v>
      </c>
      <c r="T138" s="22">
        <v>91.9</v>
      </c>
      <c r="U138" s="22">
        <v>94.4</v>
      </c>
      <c r="V138" s="22">
        <v>95.4</v>
      </c>
      <c r="W138" s="22">
        <v>97.3</v>
      </c>
      <c r="X138" s="22">
        <v>98.6</v>
      </c>
      <c r="Y138" s="22">
        <v>97.5</v>
      </c>
      <c r="Z138" s="22">
        <v>97.3</v>
      </c>
      <c r="AA138" s="22">
        <v>98.7</v>
      </c>
      <c r="AB138" s="22">
        <v>99.7</v>
      </c>
      <c r="AC138" s="22">
        <v>101.1</v>
      </c>
      <c r="AD138" s="22">
        <v>100.2</v>
      </c>
      <c r="AE138" s="22">
        <v>100.3</v>
      </c>
      <c r="AF138" s="22">
        <v>100</v>
      </c>
      <c r="AG138" s="22">
        <v>100.3</v>
      </c>
      <c r="AH138" s="22">
        <v>99.8</v>
      </c>
      <c r="AI138" s="22">
        <v>100.8</v>
      </c>
      <c r="AJ138" s="22">
        <v>99.7</v>
      </c>
      <c r="AK138" s="22">
        <v>99.9</v>
      </c>
      <c r="AL138" s="22">
        <v>100</v>
      </c>
      <c r="AM138" s="23">
        <v>99.9</v>
      </c>
      <c r="AN138" s="23">
        <v>99</v>
      </c>
      <c r="AO138" s="23">
        <v>99.8</v>
      </c>
      <c r="AP138" s="23">
        <v>100.4</v>
      </c>
      <c r="AQ138" s="22">
        <v>101.5</v>
      </c>
      <c r="AR138" s="22">
        <v>101.4</v>
      </c>
      <c r="AS138" s="22">
        <v>100.8</v>
      </c>
      <c r="AT138" s="22">
        <v>101</v>
      </c>
      <c r="AU138" s="22">
        <v>102.1</v>
      </c>
      <c r="AV138" s="22">
        <v>102.3</v>
      </c>
      <c r="AW138" s="22">
        <v>104.8</v>
      </c>
      <c r="AX138" s="22">
        <v>108.9</v>
      </c>
      <c r="AY138" s="22">
        <v>113.8</v>
      </c>
      <c r="AZ138" s="22">
        <v>116.8</v>
      </c>
      <c r="BA138" s="23">
        <v>119.4</v>
      </c>
      <c r="BB138" s="70"/>
      <c r="BC138" s="70"/>
      <c r="BD138" s="70"/>
      <c r="BE138" s="70"/>
      <c r="BF138" s="70"/>
      <c r="BG138" s="70"/>
      <c r="BH138" s="70"/>
      <c r="BI138" s="70"/>
      <c r="BJ138" s="70"/>
      <c r="BK138" s="70"/>
      <c r="BL138" s="70"/>
      <c r="BM138" s="70"/>
      <c r="BN138" s="70"/>
      <c r="BO138" s="70"/>
      <c r="BP138" s="70"/>
    </row>
    <row r="139" spans="1:68" ht="12.75" customHeight="1" x14ac:dyDescent="0.25">
      <c r="A139" s="47" t="str">
        <f t="shared" si="9"/>
        <v>TessinConstruction d'habitations individuelles</v>
      </c>
      <c r="B139" s="5" t="s">
        <v>53</v>
      </c>
      <c r="C139" s="21">
        <v>8.33</v>
      </c>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v>101.9</v>
      </c>
      <c r="AC139" s="22">
        <v>102.7</v>
      </c>
      <c r="AD139" s="22">
        <v>101.6</v>
      </c>
      <c r="AE139" s="22">
        <v>101.1</v>
      </c>
      <c r="AF139" s="22">
        <v>101.5</v>
      </c>
      <c r="AG139" s="22">
        <v>101.9</v>
      </c>
      <c r="AH139" s="22">
        <v>100.9</v>
      </c>
      <c r="AI139" s="22">
        <v>101.9</v>
      </c>
      <c r="AJ139" s="22">
        <v>100.2</v>
      </c>
      <c r="AK139" s="22">
        <v>99.2</v>
      </c>
      <c r="AL139" s="23">
        <v>100</v>
      </c>
      <c r="AM139" s="23">
        <v>100</v>
      </c>
      <c r="AN139" s="23">
        <v>99.6</v>
      </c>
      <c r="AO139" s="23">
        <v>98.8</v>
      </c>
      <c r="AP139" s="23">
        <v>99.7</v>
      </c>
      <c r="AQ139" s="22">
        <v>100.1</v>
      </c>
      <c r="AR139" s="22">
        <v>99.8</v>
      </c>
      <c r="AS139" s="22">
        <v>100.4</v>
      </c>
      <c r="AT139" s="22">
        <v>100.8</v>
      </c>
      <c r="AU139" s="22">
        <v>101.2</v>
      </c>
      <c r="AV139" s="22">
        <v>100.5</v>
      </c>
      <c r="AW139" s="22">
        <v>102.3</v>
      </c>
      <c r="AX139" s="22">
        <v>104.9</v>
      </c>
      <c r="AY139" s="22">
        <v>108.5</v>
      </c>
      <c r="AZ139" s="22">
        <v>111.4</v>
      </c>
      <c r="BA139" s="23">
        <v>112.5</v>
      </c>
      <c r="BB139" s="70"/>
      <c r="BC139" s="70"/>
      <c r="BD139" s="70"/>
      <c r="BE139" s="70"/>
      <c r="BF139" s="70"/>
      <c r="BG139" s="70"/>
      <c r="BH139" s="70"/>
      <c r="BI139" s="70"/>
      <c r="BJ139" s="70"/>
      <c r="BK139" s="70"/>
      <c r="BL139" s="70"/>
      <c r="BM139" s="70"/>
      <c r="BN139" s="70"/>
      <c r="BO139" s="70"/>
      <c r="BP139" s="70"/>
    </row>
    <row r="140" spans="1:68" ht="12.75" customHeight="1" x14ac:dyDescent="0.25">
      <c r="A140" s="47" t="str">
        <f t="shared" si="9"/>
        <v>TessinConstruction d'immeubles administratifs</v>
      </c>
      <c r="B140" s="24" t="s">
        <v>54</v>
      </c>
      <c r="C140" s="21">
        <v>1.26</v>
      </c>
      <c r="D140" s="22">
        <v>72.900000000000006</v>
      </c>
      <c r="E140" s="22">
        <v>73.3</v>
      </c>
      <c r="F140" s="22">
        <v>75</v>
      </c>
      <c r="G140" s="22">
        <v>77.3</v>
      </c>
      <c r="H140" s="22">
        <v>77.900000000000006</v>
      </c>
      <c r="I140" s="22">
        <v>81.7</v>
      </c>
      <c r="J140" s="22">
        <v>82.1</v>
      </c>
      <c r="K140" s="22">
        <v>81.3</v>
      </c>
      <c r="L140" s="22">
        <v>81.2</v>
      </c>
      <c r="M140" s="22">
        <v>81</v>
      </c>
      <c r="N140" s="22">
        <v>82</v>
      </c>
      <c r="O140" s="22">
        <v>83</v>
      </c>
      <c r="P140" s="22">
        <v>85.5</v>
      </c>
      <c r="Q140" s="22">
        <v>88</v>
      </c>
      <c r="R140" s="22">
        <v>88.1</v>
      </c>
      <c r="S140" s="22">
        <v>89</v>
      </c>
      <c r="T140" s="22">
        <v>91.6</v>
      </c>
      <c r="U140" s="22">
        <v>95.1</v>
      </c>
      <c r="V140" s="22">
        <v>95.8</v>
      </c>
      <c r="W140" s="22">
        <v>97.9</v>
      </c>
      <c r="X140" s="22">
        <v>98.7</v>
      </c>
      <c r="Y140" s="22">
        <v>100.1</v>
      </c>
      <c r="Z140" s="22">
        <v>100</v>
      </c>
      <c r="AA140" s="22">
        <v>102</v>
      </c>
      <c r="AB140" s="22">
        <v>102.6</v>
      </c>
      <c r="AC140" s="22">
        <v>104.4</v>
      </c>
      <c r="AD140" s="22">
        <v>103.8</v>
      </c>
      <c r="AE140" s="22">
        <v>102.6</v>
      </c>
      <c r="AF140" s="22">
        <v>102.7</v>
      </c>
      <c r="AG140" s="22">
        <v>102.7</v>
      </c>
      <c r="AH140" s="22">
        <v>102.6</v>
      </c>
      <c r="AI140" s="22">
        <v>101.8</v>
      </c>
      <c r="AJ140" s="22">
        <v>100.9</v>
      </c>
      <c r="AK140" s="22">
        <v>99.3</v>
      </c>
      <c r="AL140" s="22">
        <v>100</v>
      </c>
      <c r="AM140" s="23">
        <v>99.4</v>
      </c>
      <c r="AN140" s="23">
        <v>99.1</v>
      </c>
      <c r="AO140" s="23">
        <v>98.3</v>
      </c>
      <c r="AP140" s="23">
        <v>98.9</v>
      </c>
      <c r="AQ140" s="22">
        <v>98.6</v>
      </c>
      <c r="AR140" s="22">
        <v>98.7</v>
      </c>
      <c r="AS140" s="22">
        <v>99.1</v>
      </c>
      <c r="AT140" s="22">
        <v>99.7</v>
      </c>
      <c r="AU140" s="22">
        <v>100</v>
      </c>
      <c r="AV140" s="22">
        <v>99.7</v>
      </c>
      <c r="AW140" s="22">
        <v>101.6</v>
      </c>
      <c r="AX140" s="22">
        <v>105.5</v>
      </c>
      <c r="AY140" s="22">
        <v>110</v>
      </c>
      <c r="AZ140" s="22">
        <v>114.2</v>
      </c>
      <c r="BA140" s="23">
        <v>114.8</v>
      </c>
      <c r="BB140" s="70"/>
      <c r="BC140" s="70"/>
      <c r="BD140" s="70"/>
      <c r="BE140" s="70"/>
      <c r="BF140" s="70"/>
      <c r="BG140" s="70"/>
      <c r="BH140" s="70"/>
      <c r="BI140" s="70"/>
      <c r="BJ140" s="70"/>
      <c r="BK140" s="70"/>
      <c r="BL140" s="70"/>
      <c r="BM140" s="70"/>
      <c r="BN140" s="70"/>
      <c r="BO140" s="70"/>
      <c r="BP140" s="70"/>
    </row>
    <row r="141" spans="1:68" ht="12.75" customHeight="1" x14ac:dyDescent="0.25">
      <c r="A141" s="47" t="str">
        <f t="shared" si="9"/>
        <v>TessinConstruction de halles métalliques</v>
      </c>
      <c r="B141" s="5" t="s">
        <v>55</v>
      </c>
      <c r="C141" s="21">
        <v>2.71</v>
      </c>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v>102</v>
      </c>
      <c r="AC141" s="22">
        <v>103.3</v>
      </c>
      <c r="AD141" s="22">
        <v>103</v>
      </c>
      <c r="AE141" s="22">
        <v>104</v>
      </c>
      <c r="AF141" s="22">
        <v>103.7</v>
      </c>
      <c r="AG141" s="22">
        <v>103.7</v>
      </c>
      <c r="AH141" s="22">
        <v>102.8</v>
      </c>
      <c r="AI141" s="22">
        <v>102.2</v>
      </c>
      <c r="AJ141" s="22">
        <v>100.9</v>
      </c>
      <c r="AK141" s="22">
        <v>100</v>
      </c>
      <c r="AL141" s="23">
        <v>100</v>
      </c>
      <c r="AM141" s="23">
        <v>99.3</v>
      </c>
      <c r="AN141" s="23">
        <v>99.2</v>
      </c>
      <c r="AO141" s="23">
        <v>99.5</v>
      </c>
      <c r="AP141" s="23">
        <v>99.3</v>
      </c>
      <c r="AQ141" s="22">
        <v>99.4</v>
      </c>
      <c r="AR141" s="22">
        <v>99.7</v>
      </c>
      <c r="AS141" s="22">
        <v>100.1</v>
      </c>
      <c r="AT141" s="22">
        <v>100.8</v>
      </c>
      <c r="AU141" s="22">
        <v>101</v>
      </c>
      <c r="AV141" s="22">
        <v>101.1</v>
      </c>
      <c r="AW141" s="22">
        <v>103.6</v>
      </c>
      <c r="AX141" s="22">
        <v>107.8</v>
      </c>
      <c r="AY141" s="22">
        <v>112.5</v>
      </c>
      <c r="AZ141" s="22">
        <v>115.1</v>
      </c>
      <c r="BA141" s="23">
        <v>114.9</v>
      </c>
      <c r="BB141" s="70"/>
      <c r="BC141" s="70"/>
      <c r="BD141" s="70"/>
      <c r="BE141" s="70"/>
      <c r="BF141" s="70"/>
      <c r="BG141" s="70"/>
      <c r="BH141" s="70"/>
      <c r="BI141" s="70"/>
      <c r="BJ141" s="70"/>
      <c r="BK141" s="70"/>
      <c r="BL141" s="70"/>
      <c r="BM141" s="70"/>
      <c r="BN141" s="70"/>
      <c r="BO141" s="70"/>
      <c r="BP141" s="70"/>
    </row>
    <row r="142" spans="1:68" ht="12.75" customHeight="1" x14ac:dyDescent="0.25">
      <c r="A142" s="47" t="str">
        <f t="shared" si="9"/>
        <v>TessinRénovation, transformation</v>
      </c>
      <c r="B142" s="5" t="s">
        <v>56</v>
      </c>
      <c r="C142" s="21">
        <v>24.1</v>
      </c>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v>100.5</v>
      </c>
      <c r="AC142" s="22">
        <v>101.1</v>
      </c>
      <c r="AD142" s="22">
        <v>101.4</v>
      </c>
      <c r="AE142" s="22">
        <v>100.8</v>
      </c>
      <c r="AF142" s="22">
        <v>100.8</v>
      </c>
      <c r="AG142" s="22">
        <v>100.7</v>
      </c>
      <c r="AH142" s="22">
        <v>100.2</v>
      </c>
      <c r="AI142" s="22">
        <v>100.3</v>
      </c>
      <c r="AJ142" s="22">
        <v>99.5</v>
      </c>
      <c r="AK142" s="22">
        <v>99.2</v>
      </c>
      <c r="AL142" s="23">
        <v>100</v>
      </c>
      <c r="AM142" s="23">
        <v>99</v>
      </c>
      <c r="AN142" s="23">
        <v>98.3</v>
      </c>
      <c r="AO142" s="23">
        <v>95.7</v>
      </c>
      <c r="AP142" s="23">
        <v>97.6</v>
      </c>
      <c r="AQ142" s="22">
        <v>96.9</v>
      </c>
      <c r="AR142" s="22">
        <v>97.2</v>
      </c>
      <c r="AS142" s="22">
        <v>97.3</v>
      </c>
      <c r="AT142" s="22">
        <v>97.2</v>
      </c>
      <c r="AU142" s="22">
        <v>97.6</v>
      </c>
      <c r="AV142" s="22">
        <v>96.5</v>
      </c>
      <c r="AW142" s="22">
        <v>98.3</v>
      </c>
      <c r="AX142" s="22">
        <v>100.1</v>
      </c>
      <c r="AY142" s="22">
        <v>103.4</v>
      </c>
      <c r="AZ142" s="22">
        <v>106.5</v>
      </c>
      <c r="BA142" s="23">
        <v>106.2</v>
      </c>
      <c r="BB142" s="70"/>
      <c r="BC142" s="70"/>
      <c r="BD142" s="70"/>
      <c r="BE142" s="70"/>
      <c r="BF142" s="70"/>
      <c r="BG142" s="70"/>
      <c r="BH142" s="70"/>
      <c r="BI142" s="70"/>
      <c r="BJ142" s="70"/>
      <c r="BK142" s="70"/>
      <c r="BL142" s="70"/>
      <c r="BM142" s="70"/>
      <c r="BN142" s="70"/>
      <c r="BO142" s="70"/>
      <c r="BP142" s="70"/>
    </row>
    <row r="143" spans="1:68" ht="12.75" customHeight="1" x14ac:dyDescent="0.25">
      <c r="A143" s="47" t="str">
        <f t="shared" si="9"/>
        <v>TessinRénovation d’immeubles d‘hab. Minergie</v>
      </c>
      <c r="B143" s="5" t="s">
        <v>65</v>
      </c>
      <c r="C143" s="21">
        <v>6.91</v>
      </c>
      <c r="D143" s="22">
        <v>78.5</v>
      </c>
      <c r="E143" s="22">
        <v>79.3</v>
      </c>
      <c r="F143" s="22">
        <v>80.5</v>
      </c>
      <c r="G143" s="22">
        <v>81.5</v>
      </c>
      <c r="H143" s="22">
        <v>82.3</v>
      </c>
      <c r="I143" s="22">
        <v>84.4</v>
      </c>
      <c r="J143" s="22">
        <v>84.9</v>
      </c>
      <c r="K143" s="22">
        <v>85.4</v>
      </c>
      <c r="L143" s="22">
        <v>85.4</v>
      </c>
      <c r="M143" s="22">
        <v>84.8</v>
      </c>
      <c r="N143" s="22">
        <v>85.5</v>
      </c>
      <c r="O143" s="22">
        <v>85.3</v>
      </c>
      <c r="P143" s="22">
        <v>87.4</v>
      </c>
      <c r="Q143" s="22">
        <v>89.1</v>
      </c>
      <c r="R143" s="22">
        <v>89.7</v>
      </c>
      <c r="S143" s="22">
        <v>89.6</v>
      </c>
      <c r="T143" s="22">
        <v>92</v>
      </c>
      <c r="U143" s="22">
        <v>94.1</v>
      </c>
      <c r="V143" s="22">
        <v>94.8</v>
      </c>
      <c r="W143" s="22">
        <v>97.6</v>
      </c>
      <c r="X143" s="22">
        <v>98.2</v>
      </c>
      <c r="Y143" s="22">
        <v>99.4</v>
      </c>
      <c r="Z143" s="22">
        <v>99.1</v>
      </c>
      <c r="AA143" s="22">
        <v>100.2</v>
      </c>
      <c r="AB143" s="22">
        <v>100.9</v>
      </c>
      <c r="AC143" s="22">
        <v>101.5</v>
      </c>
      <c r="AD143" s="22">
        <v>101.5</v>
      </c>
      <c r="AE143" s="22">
        <v>101.1</v>
      </c>
      <c r="AF143" s="22">
        <v>101.1</v>
      </c>
      <c r="AG143" s="22">
        <v>101.3</v>
      </c>
      <c r="AH143" s="22">
        <v>100.4</v>
      </c>
      <c r="AI143" s="22">
        <v>101.1</v>
      </c>
      <c r="AJ143" s="22">
        <v>100</v>
      </c>
      <c r="AK143" s="22">
        <v>99.7</v>
      </c>
      <c r="AL143" s="22">
        <v>100</v>
      </c>
      <c r="AM143" s="23">
        <v>99.7</v>
      </c>
      <c r="AN143" s="23">
        <v>99.1</v>
      </c>
      <c r="AO143" s="23">
        <v>98.7</v>
      </c>
      <c r="AP143" s="23">
        <v>99.8</v>
      </c>
      <c r="AQ143" s="22">
        <v>100.2</v>
      </c>
      <c r="AR143" s="22">
        <v>100</v>
      </c>
      <c r="AS143" s="22">
        <v>100.3</v>
      </c>
      <c r="AT143" s="22">
        <v>101.4</v>
      </c>
      <c r="AU143" s="22">
        <v>102.7</v>
      </c>
      <c r="AV143" s="22">
        <v>102.4</v>
      </c>
      <c r="AW143" s="22">
        <v>104.2</v>
      </c>
      <c r="AX143" s="22">
        <v>106.4</v>
      </c>
      <c r="AY143" s="22">
        <v>109.6</v>
      </c>
      <c r="AZ143" s="22">
        <v>112.7</v>
      </c>
      <c r="BA143" s="23">
        <v>112.6</v>
      </c>
      <c r="BB143" s="70"/>
      <c r="BC143" s="70"/>
      <c r="BD143" s="70"/>
      <c r="BE143" s="70"/>
      <c r="BF143" s="70"/>
      <c r="BG143" s="70"/>
      <c r="BH143" s="70"/>
      <c r="BI143" s="70"/>
      <c r="BJ143" s="70"/>
      <c r="BK143" s="70"/>
      <c r="BL143" s="70"/>
      <c r="BM143" s="70"/>
      <c r="BN143" s="70"/>
      <c r="BO143" s="70"/>
      <c r="BP143" s="70"/>
    </row>
    <row r="144" spans="1:68" ht="12.75" customHeight="1" x14ac:dyDescent="0.25">
      <c r="A144" s="47" t="str">
        <f t="shared" si="9"/>
        <v>TessinRénovation d’immeubles d‘hab. non Minergie</v>
      </c>
      <c r="B144" s="5" t="s">
        <v>58</v>
      </c>
      <c r="C144" s="21">
        <v>0.76</v>
      </c>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v>100</v>
      </c>
      <c r="AM144" s="23">
        <v>98.8</v>
      </c>
      <c r="AN144" s="23">
        <v>97.8</v>
      </c>
      <c r="AO144" s="23">
        <v>94.2</v>
      </c>
      <c r="AP144" s="23">
        <v>97.1</v>
      </c>
      <c r="AQ144" s="22">
        <v>96.5</v>
      </c>
      <c r="AR144" s="22">
        <v>96.7</v>
      </c>
      <c r="AS144" s="22">
        <v>96.8</v>
      </c>
      <c r="AT144" s="22">
        <v>95.9</v>
      </c>
      <c r="AU144" s="22">
        <v>96.5</v>
      </c>
      <c r="AV144" s="22">
        <v>94.9</v>
      </c>
      <c r="AW144" s="22" t="s">
        <v>16</v>
      </c>
      <c r="AX144" s="22" t="s">
        <v>16</v>
      </c>
      <c r="AY144" s="22" t="s">
        <v>16</v>
      </c>
      <c r="AZ144" s="22" t="s">
        <v>16</v>
      </c>
      <c r="BA144" s="23" t="s">
        <v>16</v>
      </c>
      <c r="BB144" s="70"/>
      <c r="BC144" s="70"/>
      <c r="BD144" s="70"/>
      <c r="BE144" s="70"/>
      <c r="BF144" s="70"/>
      <c r="BG144" s="70"/>
      <c r="BH144" s="70"/>
      <c r="BI144" s="70"/>
      <c r="BJ144" s="70"/>
      <c r="BK144" s="70"/>
      <c r="BL144" s="70"/>
      <c r="BM144" s="70"/>
      <c r="BN144" s="70"/>
      <c r="BO144" s="70"/>
      <c r="BP144" s="70"/>
    </row>
    <row r="145" spans="1:68" ht="12.75" customHeight="1" x14ac:dyDescent="0.25">
      <c r="A145" s="47" t="str">
        <f t="shared" si="9"/>
        <v>TessinRénovation d'immeubles administratifs</v>
      </c>
      <c r="B145" s="5" t="s">
        <v>59</v>
      </c>
      <c r="C145" s="21">
        <v>16.43</v>
      </c>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v>100</v>
      </c>
      <c r="AC145" s="22">
        <v>100.7</v>
      </c>
      <c r="AD145" s="22">
        <v>101.2</v>
      </c>
      <c r="AE145" s="22">
        <v>100.4</v>
      </c>
      <c r="AF145" s="22">
        <v>100.4</v>
      </c>
      <c r="AG145" s="22">
        <v>100</v>
      </c>
      <c r="AH145" s="22">
        <v>100</v>
      </c>
      <c r="AI145" s="22">
        <v>99.4</v>
      </c>
      <c r="AJ145" s="22">
        <v>98.9</v>
      </c>
      <c r="AK145" s="22">
        <v>98.7</v>
      </c>
      <c r="AL145" s="23">
        <v>100</v>
      </c>
      <c r="AM145" s="23">
        <v>99.4</v>
      </c>
      <c r="AN145" s="23">
        <v>99.5</v>
      </c>
      <c r="AO145" s="23">
        <v>98.7</v>
      </c>
      <c r="AP145" s="23">
        <v>98.3</v>
      </c>
      <c r="AQ145" s="22">
        <v>97.4</v>
      </c>
      <c r="AR145" s="22">
        <v>98.2</v>
      </c>
      <c r="AS145" s="22">
        <v>98</v>
      </c>
      <c r="AT145" s="22">
        <v>99.7</v>
      </c>
      <c r="AU145" s="22">
        <v>99.7</v>
      </c>
      <c r="AV145" s="22">
        <v>99.7</v>
      </c>
      <c r="AW145" s="22">
        <v>101.8</v>
      </c>
      <c r="AX145" s="22">
        <v>103</v>
      </c>
      <c r="AY145" s="22">
        <v>107.3</v>
      </c>
      <c r="AZ145" s="22">
        <v>110.9</v>
      </c>
      <c r="BA145" s="23">
        <v>110</v>
      </c>
      <c r="BB145" s="70"/>
      <c r="BC145" s="70"/>
      <c r="BD145" s="70"/>
      <c r="BE145" s="70"/>
      <c r="BF145" s="70"/>
      <c r="BG145" s="70"/>
      <c r="BH145" s="70"/>
      <c r="BI145" s="70"/>
      <c r="BJ145" s="70"/>
      <c r="BK145" s="70"/>
      <c r="BL145" s="70"/>
      <c r="BM145" s="70"/>
      <c r="BN145" s="70"/>
      <c r="BO145" s="70"/>
      <c r="BP145" s="70"/>
    </row>
    <row r="146" spans="1:68" ht="12.75" customHeight="1" x14ac:dyDescent="0.25">
      <c r="A146" s="47" t="str">
        <f t="shared" si="9"/>
        <v>TessinGénie civil</v>
      </c>
      <c r="B146" s="5" t="s">
        <v>60</v>
      </c>
      <c r="C146" s="21">
        <v>33.39</v>
      </c>
      <c r="D146" s="22">
        <v>64.8</v>
      </c>
      <c r="E146" s="22">
        <v>68.099999999999994</v>
      </c>
      <c r="F146" s="22">
        <v>70.599999999999994</v>
      </c>
      <c r="G146" s="22">
        <v>73.2</v>
      </c>
      <c r="H146" s="22">
        <v>74.3</v>
      </c>
      <c r="I146" s="22">
        <v>78.7</v>
      </c>
      <c r="J146" s="22">
        <v>77.5</v>
      </c>
      <c r="K146" s="22">
        <v>78.400000000000006</v>
      </c>
      <c r="L146" s="22">
        <v>82</v>
      </c>
      <c r="M146" s="22">
        <v>81.900000000000006</v>
      </c>
      <c r="N146" s="22">
        <v>83.8</v>
      </c>
      <c r="O146" s="22">
        <v>86.8</v>
      </c>
      <c r="P146" s="22">
        <v>89.9</v>
      </c>
      <c r="Q146" s="22">
        <v>89.2</v>
      </c>
      <c r="R146" s="22">
        <v>89.5</v>
      </c>
      <c r="S146" s="22">
        <v>88.3</v>
      </c>
      <c r="T146" s="22">
        <v>89.2</v>
      </c>
      <c r="U146" s="22">
        <v>91.3</v>
      </c>
      <c r="V146" s="22">
        <v>92.5</v>
      </c>
      <c r="W146" s="22">
        <v>93.3</v>
      </c>
      <c r="X146" s="22">
        <v>95.1</v>
      </c>
      <c r="Y146" s="22">
        <v>93</v>
      </c>
      <c r="Z146" s="22">
        <v>95.3</v>
      </c>
      <c r="AA146" s="22">
        <v>95.9</v>
      </c>
      <c r="AB146" s="22">
        <v>96.7</v>
      </c>
      <c r="AC146" s="22">
        <v>99</v>
      </c>
      <c r="AD146" s="22">
        <v>98.9</v>
      </c>
      <c r="AE146" s="22">
        <v>101.6</v>
      </c>
      <c r="AF146" s="22">
        <v>102.8</v>
      </c>
      <c r="AG146" s="22">
        <v>102.1</v>
      </c>
      <c r="AH146" s="22">
        <v>101.1</v>
      </c>
      <c r="AI146" s="22">
        <v>100.2</v>
      </c>
      <c r="AJ146" s="22">
        <v>100.1</v>
      </c>
      <c r="AK146" s="22">
        <v>100.3</v>
      </c>
      <c r="AL146" s="22">
        <v>100</v>
      </c>
      <c r="AM146" s="23">
        <v>100.3</v>
      </c>
      <c r="AN146" s="23">
        <v>98.9</v>
      </c>
      <c r="AO146" s="23">
        <v>98.6</v>
      </c>
      <c r="AP146" s="23">
        <v>98.4</v>
      </c>
      <c r="AQ146" s="22">
        <v>99.5</v>
      </c>
      <c r="AR146" s="22">
        <v>99.1</v>
      </c>
      <c r="AS146" s="22">
        <v>99.2</v>
      </c>
      <c r="AT146" s="22">
        <v>101</v>
      </c>
      <c r="AU146" s="22">
        <v>101.4</v>
      </c>
      <c r="AV146" s="22">
        <v>103.1</v>
      </c>
      <c r="AW146" s="22">
        <v>105.9</v>
      </c>
      <c r="AX146" s="22">
        <v>105.6</v>
      </c>
      <c r="AY146" s="22">
        <v>106.9</v>
      </c>
      <c r="AZ146" s="22">
        <v>109.1</v>
      </c>
      <c r="BA146" s="23">
        <v>113.3</v>
      </c>
      <c r="BB146" s="70"/>
      <c r="BC146" s="70"/>
      <c r="BD146" s="70"/>
      <c r="BE146" s="70"/>
      <c r="BF146" s="70"/>
      <c r="BG146" s="70"/>
      <c r="BH146" s="70"/>
      <c r="BI146" s="70"/>
      <c r="BJ146" s="70"/>
      <c r="BK146" s="70"/>
      <c r="BL146" s="70"/>
      <c r="BM146" s="70"/>
      <c r="BN146" s="70"/>
      <c r="BO146" s="70"/>
      <c r="BP146" s="70"/>
    </row>
    <row r="147" spans="1:68" ht="12.75" customHeight="1" x14ac:dyDescent="0.25">
      <c r="A147" s="47" t="str">
        <f t="shared" si="9"/>
        <v>TessinConstruction de routes</v>
      </c>
      <c r="B147" s="5" t="s">
        <v>61</v>
      </c>
      <c r="C147" s="21">
        <v>26.86</v>
      </c>
      <c r="D147" s="22">
        <v>67.900000000000006</v>
      </c>
      <c r="E147" s="22">
        <v>71.400000000000006</v>
      </c>
      <c r="F147" s="22">
        <v>74</v>
      </c>
      <c r="G147" s="22">
        <v>76.8</v>
      </c>
      <c r="H147" s="22">
        <v>77.900000000000006</v>
      </c>
      <c r="I147" s="22">
        <v>82.5</v>
      </c>
      <c r="J147" s="22">
        <v>81.5</v>
      </c>
      <c r="K147" s="22">
        <v>82.1</v>
      </c>
      <c r="L147" s="22">
        <v>85.9</v>
      </c>
      <c r="M147" s="22">
        <v>85.6</v>
      </c>
      <c r="N147" s="22">
        <v>88.6</v>
      </c>
      <c r="O147" s="22">
        <v>90.9</v>
      </c>
      <c r="P147" s="22">
        <v>93.6</v>
      </c>
      <c r="Q147" s="22">
        <v>93.3</v>
      </c>
      <c r="R147" s="22">
        <v>91.5</v>
      </c>
      <c r="S147" s="22">
        <v>90.6</v>
      </c>
      <c r="T147" s="22">
        <v>91</v>
      </c>
      <c r="U147" s="22">
        <v>91.8</v>
      </c>
      <c r="V147" s="22">
        <v>93.4</v>
      </c>
      <c r="W147" s="22">
        <v>93.9</v>
      </c>
      <c r="X147" s="22">
        <v>94.5</v>
      </c>
      <c r="Y147" s="22">
        <v>93.7</v>
      </c>
      <c r="Z147" s="22">
        <v>95.9</v>
      </c>
      <c r="AA147" s="22">
        <v>95.5</v>
      </c>
      <c r="AB147" s="22">
        <v>96.1</v>
      </c>
      <c r="AC147" s="22">
        <v>98.4</v>
      </c>
      <c r="AD147" s="22">
        <v>98.3</v>
      </c>
      <c r="AE147" s="22">
        <v>100.9</v>
      </c>
      <c r="AF147" s="22">
        <v>102.6</v>
      </c>
      <c r="AG147" s="22">
        <v>101.7</v>
      </c>
      <c r="AH147" s="22">
        <v>100.6</v>
      </c>
      <c r="AI147" s="22">
        <v>100.1</v>
      </c>
      <c r="AJ147" s="22">
        <v>99.8</v>
      </c>
      <c r="AK147" s="22">
        <v>100.3</v>
      </c>
      <c r="AL147" s="22">
        <v>100</v>
      </c>
      <c r="AM147" s="23">
        <v>100.4</v>
      </c>
      <c r="AN147" s="23">
        <v>98.8</v>
      </c>
      <c r="AO147" s="23">
        <v>98.7</v>
      </c>
      <c r="AP147" s="23">
        <v>98.2</v>
      </c>
      <c r="AQ147" s="22">
        <v>99.1</v>
      </c>
      <c r="AR147" s="22">
        <v>98.7</v>
      </c>
      <c r="AS147" s="22">
        <v>98.8</v>
      </c>
      <c r="AT147" s="22">
        <v>100.5</v>
      </c>
      <c r="AU147" s="22">
        <v>100.7</v>
      </c>
      <c r="AV147" s="22">
        <v>102.7</v>
      </c>
      <c r="AW147" s="22">
        <v>106.1</v>
      </c>
      <c r="AX147" s="22">
        <v>106.6</v>
      </c>
      <c r="AY147" s="22">
        <v>107.9</v>
      </c>
      <c r="AZ147" s="22">
        <v>110.2</v>
      </c>
      <c r="BA147" s="23">
        <v>114.5</v>
      </c>
      <c r="BB147" s="70"/>
      <c r="BC147" s="70"/>
      <c r="BD147" s="70"/>
      <c r="BE147" s="70"/>
      <c r="BF147" s="70"/>
      <c r="BG147" s="70"/>
      <c r="BH147" s="70"/>
      <c r="BI147" s="70"/>
      <c r="BJ147" s="70"/>
      <c r="BK147" s="70"/>
      <c r="BL147" s="70"/>
      <c r="BM147" s="70"/>
      <c r="BN147" s="70"/>
      <c r="BO147" s="70"/>
      <c r="BP147" s="70"/>
    </row>
    <row r="148" spans="1:68" ht="12.75" customHeight="1" x14ac:dyDescent="0.25">
      <c r="A148" s="47" t="str">
        <f t="shared" si="9"/>
        <v>TessinConstruction de passages inférieurs</v>
      </c>
      <c r="B148" s="5" t="s">
        <v>62</v>
      </c>
      <c r="C148" s="21">
        <v>6.08</v>
      </c>
      <c r="D148" s="23" t="s">
        <v>16</v>
      </c>
      <c r="E148" s="23" t="s">
        <v>16</v>
      </c>
      <c r="F148" s="23" t="s">
        <v>16</v>
      </c>
      <c r="G148" s="23" t="s">
        <v>16</v>
      </c>
      <c r="H148" s="23" t="s">
        <v>16</v>
      </c>
      <c r="I148" s="22">
        <v>77.2</v>
      </c>
      <c r="J148" s="22">
        <v>75.8</v>
      </c>
      <c r="K148" s="22">
        <v>77</v>
      </c>
      <c r="L148" s="22">
        <v>80.5</v>
      </c>
      <c r="M148" s="22">
        <v>80.599999999999994</v>
      </c>
      <c r="N148" s="22">
        <v>81.5</v>
      </c>
      <c r="O148" s="22">
        <v>85.3</v>
      </c>
      <c r="P148" s="22">
        <v>88.8</v>
      </c>
      <c r="Q148" s="22">
        <v>87.8</v>
      </c>
      <c r="R148" s="22">
        <v>90</v>
      </c>
      <c r="S148" s="22">
        <v>88.5</v>
      </c>
      <c r="T148" s="22">
        <v>90</v>
      </c>
      <c r="U148" s="22">
        <v>93.3</v>
      </c>
      <c r="V148" s="22">
        <v>94.2</v>
      </c>
      <c r="W148" s="22">
        <v>95.3</v>
      </c>
      <c r="X148" s="22">
        <v>98.3</v>
      </c>
      <c r="Y148" s="22">
        <v>95</v>
      </c>
      <c r="Z148" s="22">
        <v>97.4</v>
      </c>
      <c r="AA148" s="22">
        <v>98.8</v>
      </c>
      <c r="AB148" s="22">
        <v>99.9</v>
      </c>
      <c r="AC148" s="22">
        <v>103.1</v>
      </c>
      <c r="AD148" s="22">
        <v>102.6</v>
      </c>
      <c r="AE148" s="22">
        <v>106.1</v>
      </c>
      <c r="AF148" s="22">
        <v>104.6</v>
      </c>
      <c r="AG148" s="22">
        <v>104.5</v>
      </c>
      <c r="AH148" s="22">
        <v>103.9</v>
      </c>
      <c r="AI148" s="22">
        <v>101.1</v>
      </c>
      <c r="AJ148" s="22">
        <v>102.1</v>
      </c>
      <c r="AK148" s="22">
        <v>101</v>
      </c>
      <c r="AL148" s="22">
        <v>100</v>
      </c>
      <c r="AM148" s="23">
        <v>100</v>
      </c>
      <c r="AN148" s="23">
        <v>98.9</v>
      </c>
      <c r="AO148" s="23">
        <v>98.3</v>
      </c>
      <c r="AP148" s="23">
        <v>99.1</v>
      </c>
      <c r="AQ148" s="22">
        <v>101</v>
      </c>
      <c r="AR148" s="22">
        <v>100.6</v>
      </c>
      <c r="AS148" s="22">
        <v>100.4</v>
      </c>
      <c r="AT148" s="22">
        <v>102.7</v>
      </c>
      <c r="AU148" s="22">
        <v>104.2</v>
      </c>
      <c r="AV148" s="22">
        <v>104.2</v>
      </c>
      <c r="AW148" s="22">
        <v>107.4</v>
      </c>
      <c r="AX148" s="22">
        <v>110.7</v>
      </c>
      <c r="AY148" s="22">
        <v>115.3</v>
      </c>
      <c r="AZ148" s="22">
        <v>117.9</v>
      </c>
      <c r="BA148" s="23">
        <v>119.9</v>
      </c>
      <c r="BB148" s="70"/>
      <c r="BC148" s="70"/>
      <c r="BD148" s="70"/>
      <c r="BE148" s="70"/>
      <c r="BF148" s="70"/>
      <c r="BG148" s="70"/>
      <c r="BH148" s="70"/>
      <c r="BI148" s="70"/>
      <c r="BJ148" s="70"/>
      <c r="BK148" s="70"/>
      <c r="BL148" s="70"/>
      <c r="BM148" s="70"/>
      <c r="BN148" s="70"/>
      <c r="BO148" s="70"/>
      <c r="BP148" s="70"/>
    </row>
    <row r="149" spans="1:68" ht="12.75" customHeight="1" x14ac:dyDescent="0.25">
      <c r="A149" s="47" t="str">
        <f t="shared" si="9"/>
        <v>TessinConstruction de parois antibruit</v>
      </c>
      <c r="B149" s="5" t="s">
        <v>63</v>
      </c>
      <c r="C149" s="21">
        <v>0.44</v>
      </c>
      <c r="D149" s="23"/>
      <c r="E149" s="23"/>
      <c r="F149" s="23"/>
      <c r="G149" s="23"/>
      <c r="H149" s="23"/>
      <c r="I149" s="22"/>
      <c r="J149" s="22"/>
      <c r="K149" s="22"/>
      <c r="L149" s="22"/>
      <c r="M149" s="22"/>
      <c r="N149" s="22"/>
      <c r="O149" s="22"/>
      <c r="P149" s="22"/>
      <c r="Q149" s="22"/>
      <c r="R149" s="22"/>
      <c r="S149" s="22"/>
      <c r="T149" s="22"/>
      <c r="U149" s="22"/>
      <c r="V149" s="22"/>
      <c r="W149" s="22"/>
      <c r="X149" s="22"/>
      <c r="Y149" s="22"/>
      <c r="Z149" s="22"/>
      <c r="AA149" s="22"/>
      <c r="AB149" s="22">
        <v>96.6</v>
      </c>
      <c r="AC149" s="22">
        <v>96.6</v>
      </c>
      <c r="AD149" s="22">
        <v>97.7</v>
      </c>
      <c r="AE149" s="22">
        <v>99.3</v>
      </c>
      <c r="AF149" s="22">
        <v>100.5</v>
      </c>
      <c r="AG149" s="22">
        <v>100.2</v>
      </c>
      <c r="AH149" s="22">
        <v>99.6</v>
      </c>
      <c r="AI149" s="22">
        <v>99.7</v>
      </c>
      <c r="AJ149" s="22">
        <v>99.8</v>
      </c>
      <c r="AK149" s="22">
        <v>98.1</v>
      </c>
      <c r="AL149" s="23">
        <v>100</v>
      </c>
      <c r="AM149" s="23">
        <v>100.3</v>
      </c>
      <c r="AN149" s="23">
        <v>100</v>
      </c>
      <c r="AO149" s="23">
        <v>101.1</v>
      </c>
      <c r="AP149" s="23">
        <v>103</v>
      </c>
      <c r="AQ149" s="22">
        <v>102.8</v>
      </c>
      <c r="AR149" s="22">
        <v>103.9</v>
      </c>
      <c r="AS149" s="22">
        <v>104.4</v>
      </c>
      <c r="AT149" s="22">
        <v>104.2</v>
      </c>
      <c r="AU149" s="22">
        <v>105.1</v>
      </c>
      <c r="AV149" s="22">
        <v>105.6</v>
      </c>
      <c r="AW149" s="22">
        <v>107.8</v>
      </c>
      <c r="AX149" s="22">
        <v>109</v>
      </c>
      <c r="AY149" s="22">
        <v>113.3</v>
      </c>
      <c r="AZ149" s="22">
        <v>116.8</v>
      </c>
      <c r="BA149" s="23">
        <v>118.2</v>
      </c>
      <c r="BB149" s="70"/>
      <c r="BC149" s="70"/>
      <c r="BD149" s="70"/>
      <c r="BE149" s="70"/>
      <c r="BF149" s="70"/>
      <c r="BG149" s="70"/>
      <c r="BH149" s="70"/>
      <c r="BI149" s="70"/>
      <c r="BJ149" s="70"/>
      <c r="BK149" s="70"/>
      <c r="BL149" s="70"/>
      <c r="BM149" s="70"/>
      <c r="BN149" s="70"/>
      <c r="BO149" s="70"/>
      <c r="BP149" s="70"/>
    </row>
    <row r="150" spans="1:68" ht="11.15" customHeight="1" x14ac:dyDescent="0.25">
      <c r="AL150" s="22"/>
      <c r="AM150" s="22"/>
      <c r="AN150" s="22"/>
      <c r="AO150" s="22"/>
      <c r="AP150" s="22"/>
      <c r="BA150" s="22"/>
    </row>
  </sheetData>
  <sheetProtection algorithmName="SHA-512" hashValue="wth3Sr+4dhm32Tc/UQ9KHQcVzAAHhoSNd1Mys2vx89cAkFr/PqVAX3qDiSZMl0k/n41oi4kmE151lLoSW+zJnQ==" saltValue="SaqNXS5LLBNiTg2MFYt3tw==" spinCount="100000" sheet="1" objects="1" scenarios="1"/>
  <pageMargins left="0.39370078740157483" right="0.39370078740157483" top="0.39370078740157483" bottom="0.39370078740157483" header="0.51181102362204722" footer="0.51181102362204722"/>
  <pageSetup paperSize="9" fitToHeight="0" orientation="landscape" r:id="rId1"/>
  <headerFooter alignWithMargins="0"/>
  <rowBreaks count="3" manualBreakCount="3">
    <brk id="42" max="16383" man="1"/>
    <brk id="78" max="16383" man="1"/>
    <brk id="114" max="16383" man="1"/>
  </rowBreaks>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3"/>
  <sheetViews>
    <sheetView workbookViewId="0">
      <pane ySplit="1" topLeftCell="A2" activePane="bottomLeft" state="frozen"/>
      <selection activeCell="A8" sqref="A8:A23"/>
      <selection pane="bottomLeft" activeCell="D4" sqref="D4"/>
    </sheetView>
  </sheetViews>
  <sheetFormatPr baseColWidth="10" defaultColWidth="24.54296875" defaultRowHeight="12.5" x14ac:dyDescent="0.25"/>
  <cols>
    <col min="1" max="1" width="15.1796875" style="1" bestFit="1" customWidth="1"/>
    <col min="2" max="2" width="37.453125" style="1" bestFit="1" customWidth="1"/>
    <col min="3" max="4" width="24.54296875" style="1"/>
    <col min="5" max="5" width="16.1796875" style="1" bestFit="1" customWidth="1"/>
    <col min="6" max="6" width="12.54296875" style="1" bestFit="1" customWidth="1"/>
    <col min="7" max="16384" width="24.54296875" style="1"/>
  </cols>
  <sheetData>
    <row r="1" spans="1:6" x14ac:dyDescent="0.25">
      <c r="A1" s="29" t="s">
        <v>27</v>
      </c>
      <c r="B1" s="29" t="s">
        <v>28</v>
      </c>
      <c r="C1" s="29" t="s">
        <v>30</v>
      </c>
      <c r="D1" s="29" t="s">
        <v>29</v>
      </c>
      <c r="E1" s="29" t="s">
        <v>31</v>
      </c>
      <c r="F1" s="29" t="s">
        <v>32</v>
      </c>
    </row>
    <row r="2" spans="1:6" x14ac:dyDescent="0.25">
      <c r="A2" s="2" t="str">
        <f>'C INDICES'!B7</f>
        <v>Suisse</v>
      </c>
      <c r="B2" s="1" t="str">
        <f>'C INDICES'!B8</f>
        <v>Construction: total</v>
      </c>
      <c r="C2" s="31" t="s">
        <v>134</v>
      </c>
      <c r="D2" s="1" t="s">
        <v>126</v>
      </c>
      <c r="E2" s="1" t="s">
        <v>135</v>
      </c>
      <c r="F2" s="1">
        <v>7</v>
      </c>
    </row>
    <row r="3" spans="1:6" x14ac:dyDescent="0.25">
      <c r="A3" s="1" t="str">
        <f>'C INDICES'!B25</f>
        <v>Région lémanique</v>
      </c>
      <c r="B3" s="1" t="str">
        <f>'C INDICES'!B9</f>
        <v>Bâtiment</v>
      </c>
      <c r="C3" s="31" t="s">
        <v>165</v>
      </c>
      <c r="D3" s="1" t="s">
        <v>196</v>
      </c>
      <c r="E3" s="1" t="s">
        <v>166</v>
      </c>
      <c r="F3" s="1">
        <v>8</v>
      </c>
    </row>
    <row r="4" spans="1:6" x14ac:dyDescent="0.25">
      <c r="A4" s="1" t="str">
        <f>'C INDICES'!B43</f>
        <v>Espace Mittelland</v>
      </c>
      <c r="B4" s="1" t="str">
        <f>'C INDICES'!B10</f>
        <v>Nouvelle construction</v>
      </c>
      <c r="C4" s="1" t="str">
        <f>LEFT(C2,1)&amp;". Semester "&amp;(RIGHT(C2,4)+1)</f>
        <v>1. Semester 2014</v>
      </c>
      <c r="E4" s="1" t="s">
        <v>136</v>
      </c>
      <c r="F4" s="1">
        <v>9</v>
      </c>
    </row>
    <row r="5" spans="1:6" x14ac:dyDescent="0.25">
      <c r="A5" s="1" t="str">
        <f>'C INDICES'!B61</f>
        <v>Suisse du Nord-Ouest</v>
      </c>
      <c r="B5" s="1" t="str">
        <f>'C INDICES'!B11</f>
        <v>Construction d’immeubles d‘habitation</v>
      </c>
      <c r="C5" s="1" t="str">
        <f t="shared" ref="C5:C17" si="0">LEFT(C3,1)&amp;". Semester "&amp;(RIGHT(C3,4)+1)</f>
        <v>2. Semester 2014</v>
      </c>
      <c r="E5" s="1" t="s">
        <v>167</v>
      </c>
      <c r="F5" s="1">
        <v>10</v>
      </c>
    </row>
    <row r="6" spans="1:6" x14ac:dyDescent="0.25">
      <c r="A6" s="1" t="str">
        <f>'C INDICES'!B79</f>
        <v>Zurich</v>
      </c>
      <c r="B6" s="1" t="str">
        <f>'C INDICES'!B12</f>
        <v>Construction d’imm. d‘habitation en bois</v>
      </c>
      <c r="C6" s="1" t="str">
        <f t="shared" si="0"/>
        <v>1. Semester 2015</v>
      </c>
      <c r="E6" s="1" t="s">
        <v>137</v>
      </c>
      <c r="F6" s="1">
        <v>11</v>
      </c>
    </row>
    <row r="7" spans="1:6" x14ac:dyDescent="0.25">
      <c r="A7" s="1" t="str">
        <f>'C INDICES'!B97</f>
        <v>Suisse orientale</v>
      </c>
      <c r="B7" s="1" t="str">
        <f>'C INDICES'!B13</f>
        <v>Construction d'habitations individuelles</v>
      </c>
      <c r="C7" s="1" t="str">
        <f t="shared" si="0"/>
        <v>2. Semester 2015</v>
      </c>
      <c r="E7" s="1" t="s">
        <v>168</v>
      </c>
      <c r="F7" s="1">
        <v>12</v>
      </c>
    </row>
    <row r="8" spans="1:6" x14ac:dyDescent="0.25">
      <c r="A8" s="1" t="str">
        <f>'C INDICES'!B115</f>
        <v>Suisse centrale</v>
      </c>
      <c r="B8" s="1" t="str">
        <f>'C INDICES'!B14</f>
        <v>Construction d'immeubles administratifs</v>
      </c>
      <c r="C8" s="1" t="str">
        <f t="shared" si="0"/>
        <v>1. Semester 2016</v>
      </c>
      <c r="E8" s="1" t="s">
        <v>138</v>
      </c>
      <c r="F8" s="1">
        <v>13</v>
      </c>
    </row>
    <row r="9" spans="1:6" x14ac:dyDescent="0.25">
      <c r="A9" s="1" t="str">
        <f>'C INDICES'!B133</f>
        <v>Tessin</v>
      </c>
      <c r="B9" s="1" t="str">
        <f>'C INDICES'!B15</f>
        <v>Construction de halles métalliques</v>
      </c>
      <c r="C9" s="1" t="str">
        <f t="shared" si="0"/>
        <v>2. Semester 2016</v>
      </c>
      <c r="E9" s="1" t="s">
        <v>169</v>
      </c>
      <c r="F9" s="1">
        <v>14</v>
      </c>
    </row>
    <row r="10" spans="1:6" x14ac:dyDescent="0.25">
      <c r="B10" s="1" t="str">
        <f>'C INDICES'!B16</f>
        <v>Rénovation, transformation</v>
      </c>
      <c r="C10" s="1" t="str">
        <f t="shared" si="0"/>
        <v>1. Semester 2017</v>
      </c>
      <c r="E10" s="1" t="s">
        <v>139</v>
      </c>
      <c r="F10" s="1">
        <v>15</v>
      </c>
    </row>
    <row r="11" spans="1:6" x14ac:dyDescent="0.25">
      <c r="B11" s="1" t="str">
        <f>'C INDICES'!B17</f>
        <v>Rénovation d’immeubles d‘hab.Minergie</v>
      </c>
      <c r="C11" s="1" t="str">
        <f t="shared" si="0"/>
        <v>2. Semester 2017</v>
      </c>
      <c r="E11" s="1" t="s">
        <v>170</v>
      </c>
      <c r="F11" s="1">
        <v>16</v>
      </c>
    </row>
    <row r="12" spans="1:6" x14ac:dyDescent="0.25">
      <c r="B12" s="1" t="str">
        <f>'C INDICES'!B18</f>
        <v>Rénovation d’immeubles d‘hab. non Minergie</v>
      </c>
      <c r="C12" s="1" t="str">
        <f t="shared" si="0"/>
        <v>1. Semester 2018</v>
      </c>
      <c r="E12" s="1" t="s">
        <v>140</v>
      </c>
      <c r="F12" s="1">
        <v>17</v>
      </c>
    </row>
    <row r="13" spans="1:6" x14ac:dyDescent="0.25">
      <c r="B13" s="1" t="str">
        <f>'C INDICES'!B19</f>
        <v>Rénovation d'immeubles administratifs</v>
      </c>
      <c r="C13" s="1" t="str">
        <f t="shared" si="0"/>
        <v>2. Semester 2018</v>
      </c>
      <c r="E13" s="1" t="s">
        <v>171</v>
      </c>
      <c r="F13" s="1">
        <v>18</v>
      </c>
    </row>
    <row r="14" spans="1:6" x14ac:dyDescent="0.25">
      <c r="B14" s="1" t="str">
        <f>'C INDICES'!B20</f>
        <v>Génie civil</v>
      </c>
      <c r="C14" s="1" t="str">
        <f t="shared" si="0"/>
        <v>1. Semester 2019</v>
      </c>
      <c r="E14" s="1" t="s">
        <v>141</v>
      </c>
      <c r="F14" s="1">
        <v>19</v>
      </c>
    </row>
    <row r="15" spans="1:6" x14ac:dyDescent="0.25">
      <c r="B15" s="1" t="str">
        <f>'C INDICES'!B21</f>
        <v>Construction de routes</v>
      </c>
      <c r="C15" s="1" t="str">
        <f t="shared" si="0"/>
        <v>2. Semester 2019</v>
      </c>
      <c r="E15" s="1" t="s">
        <v>172</v>
      </c>
      <c r="F15" s="1">
        <v>20</v>
      </c>
    </row>
    <row r="16" spans="1:6" x14ac:dyDescent="0.25">
      <c r="B16" s="1" t="str">
        <f>'C INDICES'!B22</f>
        <v>Construction de passages inférieurs</v>
      </c>
      <c r="C16" s="1" t="str">
        <f t="shared" si="0"/>
        <v>1. Semester 2020</v>
      </c>
      <c r="E16" s="1" t="s">
        <v>142</v>
      </c>
      <c r="F16" s="1">
        <v>21</v>
      </c>
    </row>
    <row r="17" spans="2:6" x14ac:dyDescent="0.25">
      <c r="B17" s="1" t="str">
        <f>'C INDICES'!B23</f>
        <v>Construction de parois antibruit</v>
      </c>
      <c r="C17" s="1" t="str">
        <f t="shared" si="0"/>
        <v>2. Semester 2020</v>
      </c>
      <c r="E17" s="1" t="s">
        <v>173</v>
      </c>
      <c r="F17" s="1">
        <v>22</v>
      </c>
    </row>
    <row r="18" spans="2:6" x14ac:dyDescent="0.25">
      <c r="E18" s="1" t="s">
        <v>143</v>
      </c>
      <c r="F18" s="1">
        <v>23</v>
      </c>
    </row>
    <row r="19" spans="2:6" x14ac:dyDescent="0.25">
      <c r="E19" s="1" t="s">
        <v>174</v>
      </c>
      <c r="F19" s="1">
        <v>24</v>
      </c>
    </row>
    <row r="20" spans="2:6" x14ac:dyDescent="0.25">
      <c r="E20" s="1" t="s">
        <v>144</v>
      </c>
      <c r="F20" s="1">
        <v>25</v>
      </c>
    </row>
    <row r="21" spans="2:6" x14ac:dyDescent="0.25">
      <c r="E21" s="1" t="s">
        <v>175</v>
      </c>
      <c r="F21" s="1">
        <v>26</v>
      </c>
    </row>
    <row r="22" spans="2:6" x14ac:dyDescent="0.25">
      <c r="E22" s="1" t="s">
        <v>145</v>
      </c>
      <c r="F22" s="1">
        <v>27</v>
      </c>
    </row>
    <row r="23" spans="2:6" x14ac:dyDescent="0.25">
      <c r="E23" s="1" t="s">
        <v>176</v>
      </c>
      <c r="F23" s="1">
        <v>28</v>
      </c>
    </row>
    <row r="24" spans="2:6" x14ac:dyDescent="0.25">
      <c r="E24" s="1" t="s">
        <v>146</v>
      </c>
      <c r="F24" s="1">
        <v>29</v>
      </c>
    </row>
    <row r="25" spans="2:6" x14ac:dyDescent="0.25">
      <c r="E25" s="1" t="s">
        <v>177</v>
      </c>
      <c r="F25" s="1">
        <v>30</v>
      </c>
    </row>
    <row r="26" spans="2:6" x14ac:dyDescent="0.25">
      <c r="E26" s="1" t="s">
        <v>147</v>
      </c>
      <c r="F26" s="1">
        <v>31</v>
      </c>
    </row>
    <row r="27" spans="2:6" x14ac:dyDescent="0.25">
      <c r="E27" s="1" t="s">
        <v>178</v>
      </c>
      <c r="F27" s="1">
        <v>32</v>
      </c>
    </row>
    <row r="28" spans="2:6" x14ac:dyDescent="0.25">
      <c r="E28" s="1" t="s">
        <v>134</v>
      </c>
      <c r="F28" s="1">
        <v>33</v>
      </c>
    </row>
    <row r="29" spans="2:6" x14ac:dyDescent="0.25">
      <c r="E29" s="1" t="s">
        <v>165</v>
      </c>
      <c r="F29" s="1">
        <v>34</v>
      </c>
    </row>
    <row r="30" spans="2:6" x14ac:dyDescent="0.25">
      <c r="E30" s="1" t="s">
        <v>148</v>
      </c>
      <c r="F30" s="1">
        <v>35</v>
      </c>
    </row>
    <row r="31" spans="2:6" x14ac:dyDescent="0.25">
      <c r="E31" s="1" t="s">
        <v>179</v>
      </c>
      <c r="F31" s="1">
        <v>36</v>
      </c>
    </row>
    <row r="32" spans="2:6" x14ac:dyDescent="0.25">
      <c r="E32" s="1" t="s">
        <v>149</v>
      </c>
      <c r="F32" s="1">
        <v>37</v>
      </c>
    </row>
    <row r="33" spans="5:6" x14ac:dyDescent="0.25">
      <c r="E33" s="1" t="s">
        <v>180</v>
      </c>
      <c r="F33" s="1">
        <v>38</v>
      </c>
    </row>
    <row r="34" spans="5:6" x14ac:dyDescent="0.25">
      <c r="E34" s="1" t="s">
        <v>150</v>
      </c>
      <c r="F34" s="1">
        <v>39</v>
      </c>
    </row>
    <row r="35" spans="5:6" x14ac:dyDescent="0.25">
      <c r="E35" s="1" t="s">
        <v>181</v>
      </c>
      <c r="F35" s="1">
        <v>40</v>
      </c>
    </row>
    <row r="36" spans="5:6" x14ac:dyDescent="0.25">
      <c r="E36" s="1" t="s">
        <v>151</v>
      </c>
      <c r="F36" s="1">
        <v>41</v>
      </c>
    </row>
    <row r="37" spans="5:6" x14ac:dyDescent="0.25">
      <c r="E37" s="1" t="s">
        <v>182</v>
      </c>
      <c r="F37" s="1">
        <v>42</v>
      </c>
    </row>
    <row r="38" spans="5:6" x14ac:dyDescent="0.25">
      <c r="E38" s="1" t="s">
        <v>152</v>
      </c>
      <c r="F38" s="1">
        <v>43</v>
      </c>
    </row>
    <row r="39" spans="5:6" x14ac:dyDescent="0.25">
      <c r="E39" s="1" t="s">
        <v>183</v>
      </c>
      <c r="F39" s="1">
        <v>44</v>
      </c>
    </row>
    <row r="40" spans="5:6" x14ac:dyDescent="0.25">
      <c r="E40" s="1" t="s">
        <v>153</v>
      </c>
      <c r="F40" s="1">
        <v>45</v>
      </c>
    </row>
    <row r="41" spans="5:6" x14ac:dyDescent="0.25">
      <c r="E41" s="1" t="s">
        <v>184</v>
      </c>
      <c r="F41" s="1">
        <v>46</v>
      </c>
    </row>
    <row r="42" spans="5:6" x14ac:dyDescent="0.25">
      <c r="E42" s="1" t="s">
        <v>154</v>
      </c>
      <c r="F42" s="1">
        <v>47</v>
      </c>
    </row>
    <row r="43" spans="5:6" x14ac:dyDescent="0.25">
      <c r="E43" s="1" t="s">
        <v>185</v>
      </c>
      <c r="F43" s="1">
        <v>48</v>
      </c>
    </row>
    <row r="44" spans="5:6" x14ac:dyDescent="0.25">
      <c r="E44" s="1" t="s">
        <v>155</v>
      </c>
      <c r="F44" s="1">
        <v>49</v>
      </c>
    </row>
    <row r="45" spans="5:6" x14ac:dyDescent="0.25">
      <c r="E45" s="1" t="s">
        <v>186</v>
      </c>
      <c r="F45" s="1">
        <v>50</v>
      </c>
    </row>
    <row r="46" spans="5:6" x14ac:dyDescent="0.25">
      <c r="E46" s="1" t="s">
        <v>156</v>
      </c>
      <c r="F46" s="1">
        <v>51</v>
      </c>
    </row>
    <row r="47" spans="5:6" x14ac:dyDescent="0.25">
      <c r="E47" s="1" t="s">
        <v>187</v>
      </c>
      <c r="F47" s="1">
        <v>52</v>
      </c>
    </row>
    <row r="48" spans="5:6" x14ac:dyDescent="0.25">
      <c r="E48" s="1" t="s">
        <v>157</v>
      </c>
      <c r="F48" s="1">
        <v>53</v>
      </c>
    </row>
    <row r="49" spans="5:6" x14ac:dyDescent="0.25">
      <c r="E49" s="1" t="s">
        <v>188</v>
      </c>
      <c r="F49" s="1">
        <v>54</v>
      </c>
    </row>
    <row r="50" spans="5:6" x14ac:dyDescent="0.25">
      <c r="E50" s="1" t="s">
        <v>158</v>
      </c>
      <c r="F50" s="1">
        <v>55</v>
      </c>
    </row>
    <row r="51" spans="5:6" x14ac:dyDescent="0.25">
      <c r="E51" s="1" t="s">
        <v>189</v>
      </c>
      <c r="F51" s="1">
        <v>56</v>
      </c>
    </row>
    <row r="52" spans="5:6" x14ac:dyDescent="0.25">
      <c r="E52" s="1" t="s">
        <v>159</v>
      </c>
      <c r="F52" s="1">
        <v>57</v>
      </c>
    </row>
    <row r="53" spans="5:6" x14ac:dyDescent="0.25">
      <c r="E53" s="1" t="s">
        <v>190</v>
      </c>
      <c r="F53" s="1">
        <v>58</v>
      </c>
    </row>
    <row r="54" spans="5:6" x14ac:dyDescent="0.25">
      <c r="E54" s="1" t="s">
        <v>160</v>
      </c>
      <c r="F54" s="1">
        <v>59</v>
      </c>
    </row>
    <row r="55" spans="5:6" x14ac:dyDescent="0.25">
      <c r="E55" s="1" t="s">
        <v>191</v>
      </c>
      <c r="F55" s="1">
        <v>60</v>
      </c>
    </row>
    <row r="56" spans="5:6" x14ac:dyDescent="0.25">
      <c r="E56" s="1" t="s">
        <v>161</v>
      </c>
      <c r="F56" s="1">
        <v>61</v>
      </c>
    </row>
    <row r="57" spans="5:6" x14ac:dyDescent="0.25">
      <c r="E57" s="1" t="s">
        <v>192</v>
      </c>
      <c r="F57" s="1">
        <v>62</v>
      </c>
    </row>
    <row r="58" spans="5:6" x14ac:dyDescent="0.25">
      <c r="E58" s="1" t="s">
        <v>162</v>
      </c>
      <c r="F58" s="1">
        <v>63</v>
      </c>
    </row>
    <row r="59" spans="5:6" x14ac:dyDescent="0.25">
      <c r="E59" s="1" t="s">
        <v>193</v>
      </c>
      <c r="F59" s="1">
        <v>64</v>
      </c>
    </row>
    <row r="60" spans="5:6" x14ac:dyDescent="0.25">
      <c r="E60" s="1" t="s">
        <v>163</v>
      </c>
      <c r="F60" s="1">
        <v>65</v>
      </c>
    </row>
    <row r="61" spans="5:6" x14ac:dyDescent="0.25">
      <c r="E61" s="1" t="s">
        <v>194</v>
      </c>
      <c r="F61" s="1">
        <v>66</v>
      </c>
    </row>
    <row r="62" spans="5:6" x14ac:dyDescent="0.25">
      <c r="E62" s="1" t="s">
        <v>164</v>
      </c>
      <c r="F62" s="1">
        <v>67</v>
      </c>
    </row>
    <row r="63" spans="5:6" x14ac:dyDescent="0.25">
      <c r="E63" s="1" t="s">
        <v>195</v>
      </c>
      <c r="F63" s="1">
        <v>68</v>
      </c>
    </row>
  </sheetData>
  <pageMargins left="0.7" right="0.7" top="0.78740157499999996" bottom="0.78740157499999996"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fed1d2-9648-4cce-94ef-b213db19ee45" xsi:nil="true"/>
    <lcf76f155ced4ddcb4097134ff3c332f xmlns="cd6c7611-c6b5-4049-9659-3bf2a55b6c6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1FB181E558D5E468765A092BEEA1C57" ma:contentTypeVersion="10" ma:contentTypeDescription="Ein neues Dokument erstellen." ma:contentTypeScope="" ma:versionID="fa3cf5ae201bda29f860100b56e766d2">
  <xsd:schema xmlns:xsd="http://www.w3.org/2001/XMLSchema" xmlns:xs="http://www.w3.org/2001/XMLSchema" xmlns:p="http://schemas.microsoft.com/office/2006/metadata/properties" xmlns:ns2="cd6c7611-c6b5-4049-9659-3bf2a55b6c61" xmlns:ns3="1afed1d2-9648-4cce-94ef-b213db19ee45" targetNamespace="http://schemas.microsoft.com/office/2006/metadata/properties" ma:root="true" ma:fieldsID="2112b60e3446c41307c0f64e3fab3bd7" ns2:_="" ns3:_="">
    <xsd:import namespace="cd6c7611-c6b5-4049-9659-3bf2a55b6c61"/>
    <xsd:import namespace="1afed1d2-9648-4cce-94ef-b213db19ee4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6c7611-c6b5-4049-9659-3bf2a55b6c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4e5c71b0-2799-4bfb-acb5-879278b99c5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fed1d2-9648-4cce-94ef-b213db19ee4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12fd468-9ce9-4bd3-8b9d-0c30cfc9065f}" ma:internalName="TaxCatchAll" ma:showField="CatchAllData" ma:web="1afed1d2-9648-4cce-94ef-b213db19ee45">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BD85E-5051-406B-B47F-38BCE409C5C6}">
  <ds:schemaRefs>
    <ds:schemaRef ds:uri="http://schemas.microsoft.com/office/2006/metadata/properties"/>
    <ds:schemaRef ds:uri="http://schemas.microsoft.com/office/infopath/2007/PartnerControls"/>
    <ds:schemaRef ds:uri="1afed1d2-9648-4cce-94ef-b213db19ee45"/>
    <ds:schemaRef ds:uri="cd6c7611-c6b5-4049-9659-3bf2a55b6c61"/>
  </ds:schemaRefs>
</ds:datastoreItem>
</file>

<file path=customXml/itemProps2.xml><?xml version="1.0" encoding="utf-8"?>
<ds:datastoreItem xmlns:ds="http://schemas.openxmlformats.org/officeDocument/2006/customXml" ds:itemID="{F5181C68-5FB7-41EF-83AD-97D794535C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6c7611-c6b5-4049-9659-3bf2a55b6c61"/>
    <ds:schemaRef ds:uri="1afed1d2-9648-4cce-94ef-b213db19ee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C398B8-FC8A-4268-9299-7072EB0C6C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A SAISIE</vt:lpstr>
      <vt:lpstr>B EMISSION</vt:lpstr>
      <vt:lpstr>C INDICES</vt:lpstr>
      <vt:lpstr>D kataloge</vt:lpstr>
      <vt:lpstr>'A SAISIE'!Druckbereich</vt:lpstr>
      <vt:lpstr>'B EMISSION'!Druckbereich</vt:lpstr>
      <vt:lpstr>'A SAISIE'!Drucktitel</vt:lpstr>
      <vt:lpstr>'B EMISSION'!Drucktitel</vt:lpstr>
      <vt:lpstr>'C INDICES'!Drucktitel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Stoy</dc:creator>
  <cp:lastModifiedBy>Christian Stoy</cp:lastModifiedBy>
  <cp:lastPrinted>2017-02-07T21:07:13Z</cp:lastPrinted>
  <dcterms:created xsi:type="dcterms:W3CDTF">2016-07-19T09:55:42Z</dcterms:created>
  <dcterms:modified xsi:type="dcterms:W3CDTF">2023-10-31T21:52:23Z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0x010100D1FB181E558D5E468765A092BEEA1C57</vt:lpwstr>
  </property>
  <property fmtid="{D5CDD505-2E9C-101B-9397-08002B2CF9AE}" pid="3" name="MediaServiceImageTags">
    <vt:lpwstr/>
  </property>
</Properties>
</file>