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4_Teuerung_SIA126\"/>
    </mc:Choice>
  </mc:AlternateContent>
  <xr:revisionPtr revIDLastSave="0" documentId="8_{536F2237-2C6A-4DDC-BB09-D7696D3CF318}" xr6:coauthVersionLast="47" xr6:coauthVersionMax="47" xr10:uidLastSave="{00000000-0000-0000-0000-000000000000}"/>
  <workbookProtection workbookAlgorithmName="SHA-512" workbookHashValue="PSJ5HnnAitm6imEXvGNO1zlnSIAouZvNp7FvxrM5plDJ/TvDsPL8JB7Y0d6trcvIlad8GcVSTZD8CmYQfbIm/Q==" workbookSaltValue="R+Is0zLlsOdmdyqI51fCMA==" workbookSpinCount="100000" lockStructure="1"/>
  <bookViews>
    <workbookView xWindow="15" yWindow="735" windowWidth="28785" windowHeight="15465" xr2:uid="{00000000-000D-0000-FFFF-FFFF00000000}"/>
  </bookViews>
  <sheets>
    <sheet name="SIA 126" sheetId="3" r:id="rId1"/>
    <sheet name="Preisänderungsfaktoren" sheetId="2" state="hidden" r:id="rId2"/>
  </sheets>
  <definedNames>
    <definedName name="_xlnm.Print_Area" localSheetId="0">'SIA 126'!$A$1:$L$41</definedName>
    <definedName name="Faktoren">Preisänderungsfaktoren!$B$4:$AA$29</definedName>
    <definedName name="Sprache">'SIA 126'!$AB$12:$AB$14</definedName>
    <definedName name="Status">'SIA 126'!$W$9</definedName>
    <definedName name="Zellmarkierung">'SIA 126'!$S$9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4" i="3" l="1"/>
  <c r="Y14" i="3" l="1"/>
  <c r="Z14" i="3" s="1"/>
  <c r="N69" i="3" l="1"/>
  <c r="N70" i="3"/>
  <c r="N68" i="3" l="1"/>
  <c r="W9" i="3" l="1"/>
  <c r="N64" i="3"/>
  <c r="N65" i="3"/>
  <c r="N66" i="3"/>
  <c r="N67" i="3"/>
  <c r="S10" i="3" l="1"/>
  <c r="N63" i="3"/>
  <c r="S30" i="3" s="1"/>
  <c r="S28" i="3" l="1"/>
  <c r="S21" i="3" l="1"/>
  <c r="N44" i="3" l="1"/>
  <c r="S1" i="3" s="1"/>
  <c r="N61" i="3" l="1"/>
  <c r="AB20" i="3" s="1"/>
  <c r="S19" i="3" s="1"/>
  <c r="N62" i="3"/>
  <c r="AB22" i="3" s="1"/>
  <c r="N46" i="3"/>
  <c r="A14" i="3" s="1"/>
  <c r="N47" i="3"/>
  <c r="A16" i="3" s="1"/>
  <c r="N48" i="3"/>
  <c r="A18" i="3" s="1"/>
  <c r="N49" i="3"/>
  <c r="A20" i="3" s="1"/>
  <c r="N50" i="3"/>
  <c r="A21" i="3" s="1"/>
  <c r="N51" i="3"/>
  <c r="B22" i="3" s="1"/>
  <c r="N52" i="3"/>
  <c r="E22" i="3" s="1"/>
  <c r="N53" i="3"/>
  <c r="A24" i="3" s="1"/>
  <c r="N54" i="3"/>
  <c r="A26" i="3" s="1"/>
  <c r="N55" i="3"/>
  <c r="H26" i="3" s="1"/>
  <c r="N56" i="3"/>
  <c r="H30" i="3" s="1"/>
  <c r="N57" i="3"/>
  <c r="H32" i="3" s="1"/>
  <c r="N58" i="3"/>
  <c r="A39" i="3" s="1"/>
  <c r="N59" i="3"/>
  <c r="A41" i="3" s="1"/>
  <c r="N60" i="3"/>
  <c r="E41" i="3" s="1"/>
  <c r="N45" i="3"/>
  <c r="A12" i="3" s="1"/>
  <c r="W14" i="3" l="1"/>
  <c r="X14" i="3" s="1"/>
  <c r="H24" i="3" l="1" a="1"/>
  <c r="H24" i="3" s="1"/>
  <c r="L28" i="3" l="1"/>
  <c r="L30" i="3" s="1"/>
  <c r="L3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<sst xmlns="http://schemas.openxmlformats.org/spreadsheetml/2006/main" count="94" uniqueCount="92">
  <si>
    <t>Vertrags­
beginn</t>
  </si>
  <si>
    <t>Objekt</t>
  </si>
  <si>
    <t>Stichtag</t>
  </si>
  <si>
    <t>Leistungsperiode</t>
  </si>
  <si>
    <t>von</t>
  </si>
  <si>
    <t>bis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</si>
  <si>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</si>
  <si>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</si>
  <si>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</si>
  <si>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</si>
  <si>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</si>
  <si>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</si>
  <si>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</si>
  <si>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</si>
  <si>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</si>
  <si>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</si>
  <si>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</si>
  <si>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</si>
  <si>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</si>
  <si>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</si>
  <si>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</si>
  <si>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Calcul de la variation de prix pour les prestations des mandataires selon SIA 126</t>
  </si>
  <si>
    <t>Objet</t>
  </si>
  <si>
    <t>Mandataire</t>
  </si>
  <si>
    <t>du</t>
  </si>
  <si>
    <t>au</t>
  </si>
  <si>
    <t>TVA</t>
  </si>
  <si>
    <t>Montant de la variation de prix, TVA incluse</t>
  </si>
  <si>
    <t>Établi par</t>
  </si>
  <si>
    <t>Date</t>
  </si>
  <si>
    <t>Signature</t>
  </si>
  <si>
    <t>Maître d‘ouvrage</t>
  </si>
  <si>
    <t>Période d‘exécution des prestations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</si>
  <si>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</si>
  <si>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</si>
  <si>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</si>
  <si>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</si>
  <si>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</si>
  <si>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</si>
  <si>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</si>
  <si>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</si>
  <si>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</si>
  <si>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dal</t>
  </si>
  <si>
    <t>al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</si>
  <si>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</si>
  <si>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</si>
  <si>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</si>
  <si>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</si>
  <si>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</si>
  <si>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</si>
  <si>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L’importo viene arrotondato a 5 centesimi.</t>
  </si>
  <si>
    <t>Elaborato da</t>
  </si>
  <si>
    <t>italiano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</si>
  <si>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</si>
  <si>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</si>
  <si>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</si>
  <si>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</si>
  <si>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</si>
  <si>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</si>
  <si>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</si>
  <si>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</si>
  <si>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</si>
  <si>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</si>
  <si>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</si>
  <si>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</si>
  <si>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WICHTIG: Aufgrund der COVID-19-Pandemie und ihrer Auswirkungen auf die Gesellschaft ist die Repräsentativität der Daten der Quartalsschätzung der Nominallohnentwicklung im Jahr 2020 mit grosser Unsicherheit behaftet. In diesem Fall werden die Preisänderungen in % voraussichtlich Mitte März 2021 publizieren.</t>
  </si>
  <si>
    <t>IMPORTANT: En raison de la pandémie de COVID-19 et de ses effets sur la société, la repré-sentativité des données relatives à l'estimation trimestrielle de l'évolution des salaires nominaux en 2020 est entourée d'une grande incertitude. Dans ce cas, les variations de prix en pour-cent ne peuvent pas être publiées probablement avant mi-mars 2021.</t>
  </si>
  <si>
    <t>Informazioni per la compilazione del modulo (non vengono stampate)</t>
  </si>
  <si>
    <t>Calcolo delle variazioni dei prezzi per le prestazioni di progettazione secondo la norma SIA 126</t>
  </si>
  <si>
    <t>Progettista</t>
  </si>
  <si>
    <t>Periodo di esecuzione delle prestazioni</t>
  </si>
  <si>
    <t>Importo fatturato per le prestazioni eseguite nel relativo periodo (IVA esclusa e ribassi dedotti; ritenute di garanzia e sconto non dedotti)</t>
  </si>
  <si>
    <t>Importo della variazione dei prezzi, IVA esclusa</t>
  </si>
  <si>
    <t>Importo della variazione dei prezzi, IVA inclusa</t>
  </si>
  <si>
    <t>La variazione dei prezzi deve essere calcolata di volta in volta per il periodo di un anno civile.</t>
  </si>
  <si>
    <t>IMPORTANTE: A causa della pandemia di COVID-19 e del suo impatto sociale, la rappresentatività dei dati relativi alla stima trimestrale dell’evoluzione degli stipendi nominali nel 2020 è molto incerta. Le variazioni dei prezzi in % saranno pubblicate presumibilmente a metà marzo del 2021.</t>
  </si>
  <si>
    <t>Le facteur n'est pas encore disponible ►</t>
  </si>
  <si>
    <t>Il fattore non è ancora disponibile ►</t>
  </si>
  <si>
    <t>Der Faktor steht noch nicht zur Verfügung ►</t>
  </si>
  <si>
    <t>Auftraggeberschaft</t>
  </si>
  <si>
    <t>Planer/-in</t>
  </si>
  <si>
    <t>Berechnung der Preisänderung für Planungsleistungen nach SIA 126</t>
  </si>
  <si>
    <t>Als Stichtag gilt der Tag der Einreichung des Angebots.
Im Kalenderahr des Stichtags ist der Preisänderungsfaktor in % = 0 (null) [Art. 0.3.1, SIA 126:2014]!</t>
  </si>
  <si>
    <t>La date de référence est la date de dépôt de l'offre.
Dans l'année civile du jour de référence, le facteur de variation de prix en % = 0 (zéro) [Art. 0.3.1, SIA 126:2014]!</t>
  </si>
  <si>
    <t>La data di riferimento corrisponde al giorno della presentazione dell’offerta.
Nell'anno civile della data di riferimento, il fattore di variazione dei prezzi in % = 0 (zero) [Art. 0.3.1, SIA 126:2014]!</t>
  </si>
  <si>
    <t>Preisänderung in % gemäss SIA 126, Ausgabe 2014, Art. 2:</t>
  </si>
  <si>
    <t>Variation de prix en % selon SIA 126, édition 2014, art. 2:</t>
  </si>
  <si>
    <t>Variazione dei prezzi in % secondo SIA 126, edizione 2014, art. 2:</t>
  </si>
  <si>
    <t>◄ Der Preisänderungsfaktor wird ca. Mitte Juni 2026 publiziert</t>
  </si>
  <si>
    <t>◄ Le facteur de variation des prix sera publié vers mi-juin 2026</t>
  </si>
  <si>
    <t>◄ Il fattore di variazione dei prezzi sarà pubblicato verso metà di giugno 2026</t>
  </si>
  <si>
    <t>v8.4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</si>
</sst>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  <scheme val="minor"/>
    </font>
    <font>
      <sz val="8"/>
      <name val="Arial Narrow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rgb="FFFF0000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0" applyFont="1"/>
    <xf numFmtId="0" fontId="4" fillId="2" borderId="0" xfId="0" applyFont="1" applyFill="1"/>
    <xf numFmtId="0" fontId="4" fillId="0" borderId="0" xfId="0" applyFont="1"/>
    <xf numFmtId="0" fontId="4" fillId="3" borderId="0" xfId="0" applyFont="1" applyFill="1"/>
    <xf numFmtId="0" fontId="6" fillId="2" borderId="0" xfId="0" applyFont="1" applyFill="1"/>
    <xf numFmtId="0" fontId="6" fillId="0" borderId="0" xfId="0" applyFont="1"/>
    <xf numFmtId="0" fontId="6" fillId="3" borderId="0" xfId="0" applyFont="1" applyFill="1"/>
    <xf numFmtId="0" fontId="7" fillId="2" borderId="0" xfId="0" applyFont="1" applyFill="1" applyAlignment="1">
      <alignment horizontal="left" indent="9"/>
    </xf>
    <xf numFmtId="0" fontId="5" fillId="8" borderId="4" xfId="0" applyFont="1" applyFill="1" applyBorder="1"/>
    <xf numFmtId="0" fontId="8" fillId="6" borderId="5" xfId="0" applyFont="1" applyFill="1" applyBorder="1"/>
    <xf numFmtId="0" fontId="8" fillId="4" borderId="5" xfId="0" applyFont="1" applyFill="1" applyBorder="1"/>
    <xf numFmtId="0" fontId="8" fillId="7" borderId="6" xfId="0" applyFont="1" applyFill="1" applyBorder="1"/>
    <xf numFmtId="0" fontId="8" fillId="3" borderId="2" xfId="0" applyFont="1" applyFill="1" applyBorder="1"/>
    <xf numFmtId="0" fontId="4" fillId="3" borderId="2" xfId="0" applyFont="1" applyFill="1" applyBorder="1"/>
    <xf numFmtId="0" fontId="8" fillId="2" borderId="0" xfId="0" applyFont="1" applyFill="1"/>
    <xf numFmtId="0" fontId="4" fillId="2" borderId="0" xfId="0" applyFont="1" applyFill="1" applyAlignment="1">
      <alignment horizontal="left"/>
    </xf>
    <xf numFmtId="0" fontId="9" fillId="8" borderId="0" xfId="0" applyFont="1" applyFill="1" applyAlignment="1">
      <alignment horizontal="left"/>
    </xf>
    <xf numFmtId="0" fontId="4" fillId="6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4" fillId="7" borderId="0" xfId="0" applyFont="1" applyFill="1" applyAlignment="1">
      <alignment horizontal="left"/>
    </xf>
    <xf numFmtId="0" fontId="8" fillId="3" borderId="0" xfId="0" applyFont="1" applyFill="1"/>
    <xf numFmtId="0" fontId="4" fillId="5" borderId="0" xfId="0" applyFont="1" applyFill="1" applyProtection="1">
      <protection locked="0"/>
    </xf>
    <xf numFmtId="0" fontId="4" fillId="6" borderId="0" xfId="0" applyFont="1" applyFill="1"/>
    <xf numFmtId="0" fontId="4" fillId="0" borderId="0" xfId="0" applyFont="1" applyAlignment="1">
      <alignment horizontal="right"/>
    </xf>
    <xf numFmtId="0" fontId="4" fillId="4" borderId="0" xfId="0" applyFont="1" applyFill="1"/>
    <xf numFmtId="0" fontId="4" fillId="7" borderId="0" xfId="0" applyFont="1" applyFill="1"/>
    <xf numFmtId="14" fontId="4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right"/>
    </xf>
    <xf numFmtId="14" fontId="4" fillId="2" borderId="0" xfId="0" applyNumberFormat="1" applyFont="1" applyFill="1"/>
    <xf numFmtId="0" fontId="10" fillId="3" borderId="0" xfId="0" applyFont="1" applyFill="1" applyAlignment="1">
      <alignment vertical="top" wrapText="1"/>
    </xf>
    <xf numFmtId="2" fontId="8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/>
    <xf numFmtId="0" fontId="4" fillId="2" borderId="1" xfId="0" applyFont="1" applyFill="1" applyBorder="1"/>
    <xf numFmtId="164" fontId="4" fillId="2" borderId="0" xfId="0" applyNumberFormat="1" applyFont="1" applyFill="1"/>
    <xf numFmtId="164" fontId="4" fillId="2" borderId="1" xfId="0" applyNumberFormat="1" applyFont="1" applyFill="1" applyBorder="1"/>
    <xf numFmtId="165" fontId="4" fillId="2" borderId="0" xfId="1" applyNumberFormat="1" applyFont="1" applyFill="1" applyBorder="1" applyAlignment="1" applyProtection="1"/>
    <xf numFmtId="165" fontId="4" fillId="6" borderId="0" xfId="1" applyNumberFormat="1" applyFont="1" applyFill="1" applyBorder="1" applyAlignment="1" applyProtection="1"/>
    <xf numFmtId="165" fontId="4" fillId="4" borderId="0" xfId="1" applyNumberFormat="1" applyFont="1" applyFill="1" applyBorder="1" applyAlignment="1" applyProtection="1"/>
    <xf numFmtId="165" fontId="4" fillId="7" borderId="0" xfId="1" applyNumberFormat="1" applyFont="1" applyFill="1" applyBorder="1" applyAlignment="1" applyProtection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center"/>
    </xf>
    <xf numFmtId="165" fontId="8" fillId="2" borderId="0" xfId="1" applyNumberFormat="1" applyFont="1" applyFill="1" applyBorder="1" applyAlignment="1" applyProtection="1"/>
    <xf numFmtId="0" fontId="4" fillId="2" borderId="3" xfId="0" applyFont="1" applyFill="1" applyBorder="1"/>
    <xf numFmtId="0" fontId="12" fillId="2" borderId="0" xfId="0" applyFont="1" applyFill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2" fontId="2" fillId="0" borderId="0" xfId="0" applyNumberFormat="1" applyFont="1"/>
    <xf numFmtId="166" fontId="4" fillId="2" borderId="0" xfId="1" applyNumberFormat="1" applyFont="1" applyFill="1" applyBorder="1" applyAlignment="1" applyProtection="1"/>
    <xf numFmtId="166" fontId="8" fillId="2" borderId="0" xfId="1" applyNumberFormat="1" applyFont="1" applyFill="1" applyBorder="1" applyAlignment="1" applyProtection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5" fillId="3" borderId="0" xfId="0" applyFont="1" applyFill="1" applyAlignment="1">
      <alignment horizontal="right" vertical="top"/>
    </xf>
    <xf numFmtId="14" fontId="4" fillId="2" borderId="0" xfId="0" applyNumberFormat="1" applyFont="1" applyFill="1" applyAlignment="1" applyProtection="1">
      <alignment horizontal="left"/>
      <protection locked="0"/>
    </xf>
    <xf numFmtId="165" fontId="4" fillId="2" borderId="0" xfId="1" applyNumberFormat="1" applyFont="1" applyFill="1" applyBorder="1" applyAlignment="1" applyProtection="1">
      <protection locked="0"/>
    </xf>
    <xf numFmtId="10" fontId="4" fillId="2" borderId="0" xfId="0" applyNumberFormat="1" applyFont="1" applyFill="1" applyAlignment="1" applyProtection="1">
      <alignment horizontal="left"/>
      <protection locked="0"/>
    </xf>
    <xf numFmtId="0" fontId="13" fillId="9" borderId="0" xfId="0" applyFont="1" applyFill="1"/>
    <xf numFmtId="0" fontId="13" fillId="6" borderId="0" xfId="0" applyFont="1" applyFill="1"/>
    <xf numFmtId="0" fontId="13" fillId="4" borderId="0" xfId="0" applyFont="1" applyFill="1"/>
    <xf numFmtId="0" fontId="13" fillId="7" borderId="0" xfId="0" applyFont="1" applyFill="1"/>
    <xf numFmtId="0" fontId="10" fillId="3" borderId="0" xfId="0" applyFont="1" applyFill="1"/>
    <xf numFmtId="0" fontId="4" fillId="6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4" fillId="7" borderId="0" xfId="0" applyFont="1" applyFill="1" applyAlignment="1">
      <alignment wrapText="1"/>
    </xf>
    <xf numFmtId="0" fontId="6" fillId="3" borderId="0" xfId="0" applyFont="1" applyFill="1" applyAlignment="1">
      <alignment horizontal="left" vertical="top" wrapText="1"/>
    </xf>
    <xf numFmtId="0" fontId="4" fillId="5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>
      <alignment horizontal="left" vertical="top" wrapText="1"/>
    </xf>
    <xf numFmtId="0" fontId="4" fillId="2" borderId="0" xfId="0" applyFont="1" applyFill="1" applyAlignment="1" applyProtection="1">
      <alignment horizontal="left"/>
      <protection locked="0"/>
    </xf>
    <xf numFmtId="0" fontId="10" fillId="3" borderId="0" xfId="0" applyFont="1" applyFill="1" applyAlignment="1">
      <alignment horizontal="left" wrapText="1"/>
    </xf>
    <xf numFmtId="49" fontId="4" fillId="2" borderId="0" xfId="0" applyNumberFormat="1" applyFont="1" applyFill="1" applyAlignment="1" applyProtection="1">
      <alignment horizontal="left"/>
      <protection locked="0"/>
    </xf>
    <xf numFmtId="0" fontId="4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14" fontId="4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3">
    <cellStyle name="Komma" xfId="1" builtinId="3"/>
    <cellStyle name="Komma 2" xfId="2" xr:uid="{012A492D-E59C-49D5-B98A-3C7004CB3406}"/>
    <cellStyle name="Standard" xfId="0" builtinId="0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1</xdr:row>
      <xdr:rowOff>0</xdr:rowOff>
    </xdr:from>
    <xdr:to>
      <xdr:col>11</xdr:col>
      <xdr:colOff>1023577</xdr:colOff>
      <xdr:row>8</xdr:row>
      <xdr:rowOff>56009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28600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8</xdr:row>
      <xdr:rowOff>27053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0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"/>
  <cols>
    <col min="1" max="1" width="16.86328125" style="3" customWidth="1"/>
    <col min="2" max="3" width="9.73046875" style="3" customWidth="1"/>
    <col min="4" max="4" width="0.73046875" style="3" customWidth="1"/>
    <col min="5" max="5" width="16.86328125" style="3" customWidth="1"/>
    <col min="6" max="7" width="0.73046875" style="3" customWidth="1"/>
    <col min="8" max="8" width="6.1328125" style="3" customWidth="1"/>
    <col min="9" max="9" width="3.73046875" style="3" customWidth="1"/>
    <col min="10" max="10" width="6.73046875" style="3" customWidth="1"/>
    <col min="11" max="11" width="0.73046875" style="3" customWidth="1"/>
    <col min="12" max="12" width="16" style="3" customWidth="1"/>
    <col min="13" max="13" width="2.73046875" style="3" customWidth="1"/>
    <col min="14" max="14" width="17.1328125" style="3" hidden="1" customWidth="1"/>
    <col min="15" max="17" width="33.73046875" style="3" hidden="1" customWidth="1"/>
    <col min="18" max="18" width="2.73046875" style="2" customWidth="1"/>
    <col min="19" max="19" width="8.73046875" style="3" customWidth="1"/>
    <col min="20" max="20" width="2" style="3" customWidth="1"/>
    <col min="21" max="21" width="66.06640625" style="3" customWidth="1"/>
    <col min="22" max="22" width="3.265625" style="3" customWidth="1"/>
    <col min="23" max="26" width="11.3984375" style="3" hidden="1" customWidth="1"/>
    <col min="27" max="27" width="11.3984375" style="3"/>
    <col min="28" max="28" width="11.3984375" style="3" hidden="1" customWidth="1"/>
    <col min="29" max="16384" width="11.3984375" style="3"/>
  </cols>
  <sheetData>
    <row r="1" spans="1:28" ht="18" customHeigh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S1" s="13" t="str">
        <f>N44</f>
        <v>Instructions pour remplir le formulaire (ne seront pas imprimées)</v>
      </c>
      <c r="T1" s="13"/>
      <c r="U1" s="14"/>
    </row>
    <row r="2" spans="1:28" s="6" customFormat="1" ht="10.5" x14ac:dyDescent="0.3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R2" s="5"/>
      <c r="S2" s="7"/>
      <c r="T2" s="7"/>
      <c r="U2" s="54" t="s">
        <v>91</v>
      </c>
      <c r="W2" s="5"/>
      <c r="X2" s="5"/>
    </row>
    <row r="3" spans="1:28" s="6" customFormat="1" ht="13.5" customHeight="1" x14ac:dyDescent="0.3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R3" s="5"/>
      <c r="S3" s="66"/>
      <c r="T3" s="66"/>
      <c r="U3" s="66"/>
      <c r="W3" s="5"/>
      <c r="X3" s="5"/>
    </row>
    <row r="4" spans="1:28" s="6" customFormat="1" ht="9" customHeight="1" x14ac:dyDescent="0.35">
      <c r="A4" s="5"/>
      <c r="B4" s="5"/>
      <c r="C4" s="5"/>
      <c r="D4" s="5"/>
      <c r="E4" s="8"/>
      <c r="G4" s="5"/>
      <c r="H4" s="5"/>
      <c r="I4" s="2"/>
      <c r="J4" s="5"/>
      <c r="K4" s="5"/>
      <c r="L4" s="5"/>
      <c r="M4" s="5"/>
      <c r="R4" s="5"/>
      <c r="S4" s="66"/>
      <c r="T4" s="66"/>
      <c r="U4" s="66"/>
      <c r="W4" s="5"/>
      <c r="X4" s="5"/>
    </row>
    <row r="5" spans="1:28" s="6" customFormat="1" ht="9" customHeight="1" x14ac:dyDescent="0.35">
      <c r="A5" s="5"/>
      <c r="B5" s="5"/>
      <c r="C5" s="5"/>
      <c r="D5" s="5"/>
      <c r="E5" s="8"/>
      <c r="G5" s="5"/>
      <c r="H5" s="5"/>
      <c r="I5" s="2"/>
      <c r="J5" s="5"/>
      <c r="K5" s="5"/>
      <c r="L5" s="5"/>
      <c r="M5" s="5"/>
      <c r="R5" s="5"/>
      <c r="S5" s="66"/>
      <c r="T5" s="66"/>
      <c r="U5" s="66"/>
      <c r="W5" s="5"/>
      <c r="X5" s="5"/>
    </row>
    <row r="6" spans="1:28" s="6" customFormat="1" ht="9" customHeight="1" x14ac:dyDescent="0.35">
      <c r="A6" s="5"/>
      <c r="B6" s="5"/>
      <c r="C6" s="5"/>
      <c r="D6" s="5"/>
      <c r="E6" s="8"/>
      <c r="G6" s="5"/>
      <c r="H6" s="5"/>
      <c r="I6" s="2"/>
      <c r="J6" s="5"/>
      <c r="K6" s="5"/>
      <c r="L6" s="5"/>
      <c r="M6" s="5"/>
      <c r="R6" s="5"/>
      <c r="S6" s="66"/>
      <c r="T6" s="66"/>
      <c r="U6" s="66"/>
      <c r="W6" s="5"/>
      <c r="X6" s="5"/>
    </row>
    <row r="7" spans="1:28" s="6" customFormat="1" ht="9" customHeight="1" x14ac:dyDescent="0.35">
      <c r="A7" s="5"/>
      <c r="B7" s="5"/>
      <c r="C7" s="5"/>
      <c r="D7" s="5"/>
      <c r="E7" s="8"/>
      <c r="G7" s="5"/>
      <c r="H7" s="5"/>
      <c r="I7" s="2"/>
      <c r="J7" s="5"/>
      <c r="K7" s="5"/>
      <c r="L7" s="5"/>
      <c r="M7" s="5"/>
      <c r="R7" s="5"/>
      <c r="S7" s="66"/>
      <c r="T7" s="66"/>
      <c r="U7" s="66"/>
      <c r="W7" s="5"/>
      <c r="X7" s="5"/>
    </row>
    <row r="8" spans="1:28" s="6" customFormat="1" ht="9" customHeight="1" x14ac:dyDescent="0.35">
      <c r="A8" s="5"/>
      <c r="B8" s="5"/>
      <c r="C8" s="5"/>
      <c r="D8" s="5"/>
      <c r="E8" s="8"/>
      <c r="G8" s="5"/>
      <c r="H8" s="5"/>
      <c r="I8" s="2"/>
      <c r="J8" s="5"/>
      <c r="K8" s="5"/>
      <c r="L8" s="5"/>
      <c r="M8" s="5"/>
      <c r="R8" s="5"/>
      <c r="S8" s="7"/>
      <c r="T8" s="7"/>
      <c r="U8" s="7"/>
      <c r="W8" s="5"/>
      <c r="X8" s="5"/>
    </row>
    <row r="9" spans="1:28" s="6" customFormat="1" ht="12" customHeight="1" x14ac:dyDescent="0.35">
      <c r="A9" s="5"/>
      <c r="B9" s="5"/>
      <c r="C9" s="5"/>
      <c r="D9" s="5"/>
      <c r="E9" s="8"/>
      <c r="G9" s="5"/>
      <c r="H9" s="5"/>
      <c r="I9" s="2"/>
      <c r="J9" s="5"/>
      <c r="K9" s="5"/>
      <c r="L9" s="5"/>
      <c r="M9" s="5"/>
      <c r="R9" s="5"/>
      <c r="S9" s="67" t="s">
        <v>57</v>
      </c>
      <c r="T9" s="67"/>
      <c r="U9" s="67"/>
      <c r="W9" s="58">
        <f>IF(OR(Zellmarkierung=O64,Zellmarkierung=P64,Zellmarkierung=Q64),1,2)</f>
        <v>1</v>
      </c>
      <c r="X9" s="5"/>
    </row>
    <row r="10" spans="1:28" ht="35.25" customHeight="1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S10" s="68" t="str">
        <f>IF(Zellmarkierung=N64,N66,N67)</f>
        <v>Les cellules modifiables apparaîtront en gris clair. Les champs où il faut saisir des données apparaissent ainsi clairement.</v>
      </c>
      <c r="T10" s="68"/>
      <c r="U10" s="68"/>
    </row>
    <row r="11" spans="1:28" ht="18" customHeight="1" x14ac:dyDescent="0.3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R11" s="16"/>
      <c r="S11" s="21"/>
      <c r="T11" s="21"/>
      <c r="U11" s="4"/>
      <c r="AB11" s="3" t="s">
        <v>18</v>
      </c>
    </row>
    <row r="12" spans="1:28" ht="15" customHeight="1" x14ac:dyDescent="0.4">
      <c r="A12" s="45" t="str">
        <f>N45</f>
        <v>Calcul de la variation de prix pour les prestations des mandataires selon SIA 126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R12" s="16"/>
      <c r="S12" s="22" t="s">
        <v>20</v>
      </c>
      <c r="T12" s="4"/>
      <c r="U12" s="21" t="s">
        <v>17</v>
      </c>
      <c r="AB12" s="3" t="s">
        <v>19</v>
      </c>
    </row>
    <row r="13" spans="1:28" ht="11.25" customHeight="1" x14ac:dyDescent="0.3">
      <c r="A13" s="2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R13" s="16"/>
      <c r="S13" s="4"/>
      <c r="T13" s="4"/>
      <c r="U13" s="4"/>
      <c r="AB13" s="3" t="s">
        <v>20</v>
      </c>
    </row>
    <row r="14" spans="1:28" ht="12.75" customHeight="1" x14ac:dyDescent="0.3">
      <c r="A14" s="46" t="str">
        <f>N46</f>
        <v>Objet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16"/>
      <c r="R14" s="16"/>
      <c r="S14" s="4"/>
      <c r="T14" s="4"/>
      <c r="U14" s="4"/>
      <c r="W14" s="25">
        <f>YEAR(B20)</f>
        <v>1900</v>
      </c>
      <c r="X14" s="25" t="e">
        <f>VLOOKUP(W14,$W$18:$X$43,2,FALSE)</f>
        <v>#N/A</v>
      </c>
      <c r="Y14" s="25">
        <f>YEAR(H22)</f>
        <v>1900</v>
      </c>
      <c r="Z14" s="25" t="e">
        <f>VLOOKUP(Y14,$Y$18:$Z$43,2,FALSE)</f>
        <v>#N/A</v>
      </c>
      <c r="AB14" s="3" t="s">
        <v>52</v>
      </c>
    </row>
    <row r="15" spans="1:28" ht="2.1" customHeight="1" x14ac:dyDescent="0.3">
      <c r="A15" s="2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R15" s="16"/>
      <c r="S15" s="4"/>
      <c r="T15" s="4"/>
      <c r="U15" s="4"/>
    </row>
    <row r="16" spans="1:28" ht="12.75" customHeight="1" x14ac:dyDescent="0.3">
      <c r="A16" s="46" t="str">
        <f>N47</f>
        <v>Maître d‘ouvrage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16"/>
      <c r="R16" s="16"/>
      <c r="S16" s="4"/>
      <c r="T16" s="4"/>
      <c r="U16" s="4"/>
    </row>
    <row r="17" spans="1:28" ht="2.1" customHeight="1" x14ac:dyDescent="0.3">
      <c r="A17" s="2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R17" s="16"/>
      <c r="S17" s="4"/>
      <c r="T17" s="4"/>
      <c r="U17" s="4"/>
    </row>
    <row r="18" spans="1:28" ht="12.75" customHeight="1" x14ac:dyDescent="0.3">
      <c r="A18" s="47" t="str">
        <f>N48</f>
        <v>Mandataire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16"/>
      <c r="R18" s="16"/>
      <c r="S18" s="4"/>
      <c r="T18" s="4"/>
      <c r="U18" s="4"/>
      <c r="V18" s="24"/>
      <c r="W18" s="25">
        <v>2024</v>
      </c>
      <c r="X18" s="3">
        <v>1</v>
      </c>
      <c r="Y18" s="25">
        <v>2000</v>
      </c>
      <c r="Z18" s="3">
        <v>1</v>
      </c>
    </row>
    <row r="19" spans="1:28" ht="12.75" customHeight="1" x14ac:dyDescent="0.3">
      <c r="A19" s="2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R19" s="16"/>
      <c r="S19" s="70" t="str">
        <f>IF(AND(B20="",H22=""),"",IF(YEAR(B20)&gt;=YEAR(H22),AB20,""))</f>
        <v/>
      </c>
      <c r="T19" s="70"/>
      <c r="U19" s="70"/>
      <c r="W19" s="25">
        <v>2023</v>
      </c>
      <c r="X19" s="3">
        <v>2</v>
      </c>
      <c r="Y19" s="25">
        <v>2001</v>
      </c>
      <c r="Z19" s="3">
        <v>2</v>
      </c>
    </row>
    <row r="20" spans="1:28" ht="12.75" customHeight="1" x14ac:dyDescent="0.3">
      <c r="A20" s="2" t="str">
        <f>N49</f>
        <v>Date de référence</v>
      </c>
      <c r="B20" s="55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S20" s="70"/>
      <c r="T20" s="70"/>
      <c r="U20" s="70"/>
      <c r="W20" s="25">
        <v>2022</v>
      </c>
      <c r="X20" s="3">
        <v>3</v>
      </c>
      <c r="Y20" s="25">
        <v>2002</v>
      </c>
      <c r="Z20" s="3">
        <v>3</v>
      </c>
      <c r="AB20" s="3" t="str">
        <f>N61</f>
        <v>La date de référence est la date de dépôt de l'offre.
Dans l'année civile du jour de référence, le facteur de variation de prix en % = 0 (zéro) [Art. 0.3.1, SIA 126:2014]!</v>
      </c>
    </row>
    <row r="21" spans="1:28" ht="12.75" customHeight="1" x14ac:dyDescent="0.3">
      <c r="A21" s="72" t="str">
        <f>N50</f>
        <v>Période d‘exécution des prestations</v>
      </c>
      <c r="B21" s="2"/>
      <c r="C21" s="27"/>
      <c r="D21" s="2"/>
      <c r="E21" s="28"/>
      <c r="F21" s="2"/>
      <c r="G21" s="2"/>
      <c r="H21" s="16"/>
      <c r="I21" s="16"/>
      <c r="J21" s="2"/>
      <c r="K21" s="2"/>
      <c r="L21" s="2"/>
      <c r="M21" s="2"/>
      <c r="S21" s="70" t="str">
        <f>IF(OR(YEAR(C22)&lt;&gt;YEAR(H22),C22&gt;H22),AB22,"")</f>
        <v/>
      </c>
      <c r="T21" s="70"/>
      <c r="U21" s="70"/>
      <c r="W21" s="25">
        <v>2021</v>
      </c>
      <c r="X21" s="3">
        <v>4</v>
      </c>
      <c r="Y21" s="25">
        <v>2003</v>
      </c>
      <c r="Z21" s="3">
        <v>4</v>
      </c>
    </row>
    <row r="22" spans="1:28" ht="12.75" customHeight="1" x14ac:dyDescent="0.3">
      <c r="A22" s="72"/>
      <c r="B22" s="2" t="str">
        <f>N51</f>
        <v>du</v>
      </c>
      <c r="C22" s="55"/>
      <c r="D22" s="2"/>
      <c r="E22" s="28" t="str">
        <f>N52</f>
        <v>au</v>
      </c>
      <c r="F22" s="2"/>
      <c r="G22" s="2"/>
      <c r="H22" s="74"/>
      <c r="I22" s="69"/>
      <c r="J22" s="2"/>
      <c r="K22" s="2"/>
      <c r="L22" s="2"/>
      <c r="M22" s="2"/>
      <c r="S22" s="70"/>
      <c r="T22" s="70"/>
      <c r="U22" s="70"/>
      <c r="W22" s="25">
        <v>2020</v>
      </c>
      <c r="X22" s="3">
        <v>5</v>
      </c>
      <c r="Y22" s="25">
        <v>2004</v>
      </c>
      <c r="Z22" s="3">
        <v>5</v>
      </c>
      <c r="AB22" s="3" t="str">
        <f>N62</f>
        <v xml:space="preserve">Le calcul de la variation de prix doit être chaque fois établi pour la période d'une année civile. </v>
      </c>
    </row>
    <row r="23" spans="1:28" ht="12.75" customHeight="1" x14ac:dyDescent="0.3">
      <c r="A23" s="2"/>
      <c r="B23" s="2"/>
      <c r="C23" s="2"/>
      <c r="D23" s="29"/>
      <c r="E23" s="29"/>
      <c r="F23" s="29"/>
      <c r="G23" s="29"/>
      <c r="H23" s="2"/>
      <c r="I23" s="2"/>
      <c r="J23" s="2"/>
      <c r="K23" s="29"/>
      <c r="L23" s="2"/>
      <c r="M23" s="2"/>
      <c r="S23" s="30"/>
      <c r="T23" s="30"/>
      <c r="U23" s="30"/>
      <c r="W23" s="25">
        <v>2019</v>
      </c>
      <c r="X23" s="3">
        <v>6</v>
      </c>
      <c r="Y23" s="25">
        <v>2005</v>
      </c>
      <c r="Z23" s="3">
        <v>6</v>
      </c>
    </row>
    <row r="24" spans="1:28" ht="12.75" customHeight="1" x14ac:dyDescent="0.3">
      <c r="A24" s="15" t="str">
        <f>N53</f>
        <v>Variation de prix en % selon SIA 126, édition 2014, art. 2:</v>
      </c>
      <c r="B24" s="2"/>
      <c r="C24" s="2"/>
      <c r="D24" s="2"/>
      <c r="E24" s="2"/>
      <c r="F24" s="2"/>
      <c r="G24" s="2"/>
      <c r="H24" s="31" cm="1">
        <f t="array" ref="H24">_xlfn.IFNA(IF(OR(B20="",H22=""),0,IF(S21=AB22,0,IF(S24&lt;&gt;"",N69,INDEX([0]!Faktoren,X14,Z14)))),0)</f>
        <v>0</v>
      </c>
      <c r="I24" s="32"/>
      <c r="K24" s="2"/>
      <c r="L24" s="2"/>
      <c r="M24" s="2"/>
      <c r="S24" s="62" t="str">
        <f>IF(OR(YEAR(B20)=2026,YEAR(H22)=2026),N70,"")</f>
        <v/>
      </c>
      <c r="T24" s="4"/>
      <c r="U24" s="4"/>
      <c r="W24" s="25">
        <v>2018</v>
      </c>
      <c r="X24" s="3">
        <v>7</v>
      </c>
      <c r="Y24" s="25">
        <v>2006</v>
      </c>
      <c r="Z24" s="3">
        <v>7</v>
      </c>
    </row>
    <row r="25" spans="1:28" ht="12.75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33"/>
      <c r="M25" s="33"/>
      <c r="R25" s="33"/>
      <c r="S25" s="4"/>
      <c r="T25" s="4"/>
      <c r="U25" s="4"/>
      <c r="W25" s="25">
        <v>2017</v>
      </c>
      <c r="X25" s="3">
        <v>8</v>
      </c>
      <c r="Y25" s="25">
        <v>2007</v>
      </c>
      <c r="Z25" s="3">
        <v>8</v>
      </c>
    </row>
    <row r="26" spans="1:28" ht="12.75" customHeight="1" x14ac:dyDescent="0.3">
      <c r="A26" s="72" t="str">
        <f>N54</f>
        <v>Montant des prestations exécutées durant la période, hors TVA, rabais déduits, retenue de garantie et escompte non déduits</v>
      </c>
      <c r="B26" s="72"/>
      <c r="C26" s="72"/>
      <c r="D26" s="2"/>
      <c r="E26" s="2"/>
      <c r="F26" s="2"/>
      <c r="G26" s="34"/>
      <c r="H26" s="72" t="str">
        <f>N55</f>
        <v>Montant de la variation de prix, hors TVA</v>
      </c>
      <c r="I26" s="72"/>
      <c r="J26" s="72"/>
      <c r="K26" s="2"/>
      <c r="L26" s="2"/>
      <c r="M26" s="2"/>
      <c r="S26" s="4"/>
      <c r="T26" s="4"/>
      <c r="U26" s="4"/>
      <c r="W26" s="25">
        <v>2016</v>
      </c>
      <c r="X26" s="3">
        <v>9</v>
      </c>
      <c r="Y26" s="25">
        <v>2008</v>
      </c>
      <c r="Z26" s="3">
        <v>9</v>
      </c>
    </row>
    <row r="27" spans="1:28" ht="12.75" customHeight="1" x14ac:dyDescent="0.3">
      <c r="A27" s="72"/>
      <c r="B27" s="72"/>
      <c r="C27" s="72"/>
      <c r="D27" s="2"/>
      <c r="E27" s="2"/>
      <c r="F27" s="35"/>
      <c r="G27" s="36"/>
      <c r="H27" s="72"/>
      <c r="I27" s="72"/>
      <c r="J27" s="72"/>
      <c r="K27" s="2"/>
      <c r="L27" s="2"/>
      <c r="M27" s="2"/>
      <c r="S27" s="4"/>
      <c r="T27" s="4"/>
      <c r="U27" s="4"/>
      <c r="W27" s="25">
        <v>2015</v>
      </c>
      <c r="X27" s="3">
        <v>10</v>
      </c>
      <c r="Y27" s="25">
        <v>2009</v>
      </c>
      <c r="Z27" s="3">
        <v>10</v>
      </c>
    </row>
    <row r="28" spans="1:28" ht="12.75" customHeight="1" x14ac:dyDescent="0.3">
      <c r="A28" s="72"/>
      <c r="B28" s="72"/>
      <c r="C28" s="72"/>
      <c r="D28" s="2"/>
      <c r="E28" s="56"/>
      <c r="F28" s="2"/>
      <c r="G28" s="34"/>
      <c r="H28" s="72"/>
      <c r="I28" s="72"/>
      <c r="J28" s="72"/>
      <c r="K28" s="2"/>
      <c r="L28" s="49">
        <f>IF(ISTEXT(H24),"",ROUND((H24*E28/100)/5,2)*5)</f>
        <v>0</v>
      </c>
      <c r="M28" s="37"/>
      <c r="R28" s="37"/>
      <c r="S28" s="4" t="str">
        <f>N63</f>
        <v>Le montant est arrondi à 5 centimes.</v>
      </c>
      <c r="T28" s="4"/>
      <c r="U28" s="4"/>
      <c r="W28" s="25">
        <v>2014</v>
      </c>
      <c r="X28" s="3">
        <v>11</v>
      </c>
      <c r="Y28" s="25">
        <v>2010</v>
      </c>
      <c r="Z28" s="3">
        <v>11</v>
      </c>
    </row>
    <row r="29" spans="1:28" ht="12.75" customHeight="1" x14ac:dyDescent="0.3">
      <c r="A29" s="41"/>
      <c r="B29" s="41"/>
      <c r="C29" s="41"/>
      <c r="D29" s="42"/>
      <c r="E29" s="2"/>
      <c r="F29" s="2"/>
      <c r="G29" s="34"/>
      <c r="H29" s="42"/>
      <c r="I29" s="42"/>
      <c r="J29" s="42"/>
      <c r="K29" s="42"/>
      <c r="L29" s="2"/>
      <c r="M29" s="2"/>
      <c r="S29" s="4"/>
      <c r="T29" s="4"/>
      <c r="U29" s="4"/>
      <c r="W29" s="25">
        <v>2013</v>
      </c>
      <c r="X29" s="3">
        <v>12</v>
      </c>
      <c r="Y29" s="25">
        <v>2011</v>
      </c>
      <c r="Z29" s="3">
        <v>12</v>
      </c>
    </row>
    <row r="30" spans="1:28" ht="12.75" customHeight="1" x14ac:dyDescent="0.3">
      <c r="A30" s="2"/>
      <c r="B30" s="2"/>
      <c r="C30" s="2"/>
      <c r="D30" s="2"/>
      <c r="E30" s="2"/>
      <c r="F30" s="2"/>
      <c r="G30" s="34"/>
      <c r="H30" s="2" t="str">
        <f>N56</f>
        <v>TVA</v>
      </c>
      <c r="I30" s="2"/>
      <c r="J30" s="57">
        <v>8.1000000000000003E-2</v>
      </c>
      <c r="K30" s="2"/>
      <c r="L30" s="49">
        <f>IF(ISTEXT(H24),"",ROUND((J30*L28)/5,2)*5)</f>
        <v>0</v>
      </c>
      <c r="M30" s="37"/>
      <c r="R30" s="37"/>
      <c r="S30" s="4" t="str">
        <f>N63</f>
        <v>Le montant est arrondi à 5 centimes.</v>
      </c>
      <c r="T30" s="4"/>
      <c r="U30" s="4"/>
      <c r="W30" s="25">
        <v>2012</v>
      </c>
      <c r="X30" s="3">
        <v>13</v>
      </c>
      <c r="Y30" s="25">
        <v>2012</v>
      </c>
      <c r="Z30" s="3">
        <v>13</v>
      </c>
    </row>
    <row r="31" spans="1:28" ht="12.75" customHeight="1" x14ac:dyDescent="0.3">
      <c r="A31" s="2"/>
      <c r="B31" s="2"/>
      <c r="C31" s="2"/>
      <c r="D31" s="2"/>
      <c r="E31" s="2"/>
      <c r="F31" s="2"/>
      <c r="G31" s="34"/>
      <c r="H31" s="2"/>
      <c r="I31" s="2"/>
      <c r="J31" s="2"/>
      <c r="K31" s="2"/>
      <c r="L31" s="2"/>
      <c r="M31" s="2"/>
      <c r="S31" s="4"/>
      <c r="T31" s="4"/>
      <c r="U31" s="4"/>
      <c r="W31" s="25">
        <v>2011</v>
      </c>
      <c r="X31" s="3">
        <v>14</v>
      </c>
      <c r="Y31" s="25">
        <v>2013</v>
      </c>
      <c r="Z31" s="3">
        <v>14</v>
      </c>
    </row>
    <row r="32" spans="1:28" ht="12.75" customHeight="1" x14ac:dyDescent="0.3">
      <c r="A32" s="2"/>
      <c r="B32" s="2"/>
      <c r="C32" s="2"/>
      <c r="D32" s="2"/>
      <c r="E32" s="2"/>
      <c r="F32" s="2"/>
      <c r="G32" s="34"/>
      <c r="H32" s="73" t="str">
        <f>N57</f>
        <v>Montant de la variation de prix, TVA incluse</v>
      </c>
      <c r="I32" s="73"/>
      <c r="J32" s="73"/>
      <c r="K32" s="2"/>
      <c r="L32" s="2"/>
      <c r="M32" s="2"/>
      <c r="S32" s="4"/>
      <c r="T32" s="4"/>
      <c r="U32" s="4"/>
      <c r="W32" s="25">
        <v>2010</v>
      </c>
      <c r="X32" s="3">
        <v>15</v>
      </c>
      <c r="Y32" s="25">
        <v>2014</v>
      </c>
      <c r="Z32" s="3">
        <v>15</v>
      </c>
    </row>
    <row r="33" spans="1:26" ht="12.75" customHeight="1" x14ac:dyDescent="0.3">
      <c r="A33" s="2"/>
      <c r="B33" s="2"/>
      <c r="C33" s="2"/>
      <c r="D33" s="2"/>
      <c r="E33" s="2"/>
      <c r="F33" s="2"/>
      <c r="G33" s="34"/>
      <c r="H33" s="73"/>
      <c r="I33" s="73"/>
      <c r="J33" s="73"/>
      <c r="K33" s="2"/>
      <c r="L33" s="2"/>
      <c r="M33" s="2"/>
      <c r="S33" s="4"/>
      <c r="T33" s="4"/>
      <c r="U33" s="4"/>
      <c r="W33" s="25">
        <v>2009</v>
      </c>
      <c r="X33" s="3">
        <v>16</v>
      </c>
      <c r="Y33" s="25">
        <v>2015</v>
      </c>
      <c r="Z33" s="3">
        <v>16</v>
      </c>
    </row>
    <row r="34" spans="1:26" ht="12.75" customHeight="1" x14ac:dyDescent="0.3">
      <c r="A34" s="2"/>
      <c r="B34" s="2"/>
      <c r="C34" s="2"/>
      <c r="D34" s="2"/>
      <c r="E34" s="2"/>
      <c r="F34" s="2"/>
      <c r="G34" s="34"/>
      <c r="H34" s="73"/>
      <c r="I34" s="73"/>
      <c r="J34" s="73"/>
      <c r="K34" s="2"/>
      <c r="L34" s="50">
        <f>IF(ISTEXT(H24),"",L28+L30)</f>
        <v>0</v>
      </c>
      <c r="M34" s="43"/>
      <c r="R34" s="43"/>
      <c r="S34" s="4"/>
      <c r="T34" s="4"/>
      <c r="U34" s="4"/>
      <c r="W34" s="25">
        <v>2008</v>
      </c>
      <c r="X34" s="3">
        <v>17</v>
      </c>
      <c r="Y34" s="25">
        <v>2016</v>
      </c>
      <c r="Z34" s="3">
        <v>17</v>
      </c>
    </row>
    <row r="35" spans="1:26" ht="12.7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S35" s="4"/>
      <c r="T35" s="4"/>
      <c r="U35" s="4"/>
      <c r="W35" s="25">
        <v>2007</v>
      </c>
      <c r="X35" s="3">
        <v>18</v>
      </c>
      <c r="Y35" s="25">
        <v>2017</v>
      </c>
      <c r="Z35" s="3">
        <v>18</v>
      </c>
    </row>
    <row r="36" spans="1:26" ht="12.75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S36" s="4"/>
      <c r="T36" s="4"/>
      <c r="U36" s="4"/>
      <c r="W36" s="25">
        <v>2006</v>
      </c>
      <c r="X36" s="3">
        <v>19</v>
      </c>
      <c r="Y36" s="25">
        <v>2018</v>
      </c>
      <c r="Z36" s="3">
        <v>19</v>
      </c>
    </row>
    <row r="37" spans="1:26" ht="12.75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S37" s="4"/>
      <c r="T37" s="4"/>
      <c r="U37" s="4"/>
      <c r="W37" s="25">
        <v>2005</v>
      </c>
      <c r="X37" s="3">
        <v>20</v>
      </c>
      <c r="Y37" s="25">
        <v>2019</v>
      </c>
      <c r="Z37" s="3">
        <v>20</v>
      </c>
    </row>
    <row r="38" spans="1:26" ht="12.75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S38" s="4"/>
      <c r="T38" s="4"/>
      <c r="U38" s="4"/>
      <c r="W38" s="25">
        <v>2004</v>
      </c>
      <c r="X38" s="3">
        <v>21</v>
      </c>
      <c r="Y38" s="25">
        <v>2020</v>
      </c>
      <c r="Z38" s="3">
        <v>21</v>
      </c>
    </row>
    <row r="39" spans="1:26" ht="12.75" customHeight="1" x14ac:dyDescent="0.3">
      <c r="A39" s="2" t="str">
        <f>N58</f>
        <v>Établi par</v>
      </c>
      <c r="B39" s="69"/>
      <c r="C39" s="69"/>
      <c r="D39" s="69"/>
      <c r="E39" s="69"/>
      <c r="F39" s="2"/>
      <c r="G39" s="2"/>
      <c r="H39" s="2"/>
      <c r="I39" s="2"/>
      <c r="J39" s="2"/>
      <c r="K39" s="2"/>
      <c r="L39" s="2"/>
      <c r="M39" s="2"/>
      <c r="S39" s="4"/>
      <c r="T39" s="4"/>
      <c r="U39" s="4"/>
      <c r="W39" s="25">
        <v>2003</v>
      </c>
      <c r="X39" s="3">
        <v>22</v>
      </c>
      <c r="Y39" s="25">
        <v>2021</v>
      </c>
      <c r="Z39" s="3">
        <v>22</v>
      </c>
    </row>
    <row r="40" spans="1:26" ht="12.75" customHeight="1" x14ac:dyDescent="0.3">
      <c r="A40" s="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R40" s="16"/>
      <c r="S40" s="4"/>
      <c r="T40" s="4"/>
      <c r="U40" s="4"/>
      <c r="W40" s="25">
        <v>2002</v>
      </c>
      <c r="X40" s="3">
        <v>23</v>
      </c>
      <c r="Y40" s="25">
        <v>2022</v>
      </c>
      <c r="Z40" s="3">
        <v>23</v>
      </c>
    </row>
    <row r="41" spans="1:26" ht="12.75" customHeight="1" x14ac:dyDescent="0.3">
      <c r="A41" s="2" t="str">
        <f>N59</f>
        <v>Date</v>
      </c>
      <c r="B41" s="55"/>
      <c r="C41" s="2"/>
      <c r="D41" s="2"/>
      <c r="E41" s="28" t="str">
        <f>N60</f>
        <v>Signature</v>
      </c>
      <c r="F41" s="2"/>
      <c r="G41" s="2"/>
      <c r="H41" s="44"/>
      <c r="I41" s="44"/>
      <c r="J41" s="44"/>
      <c r="K41" s="44"/>
      <c r="L41" s="44"/>
      <c r="M41" s="2"/>
      <c r="S41" s="4"/>
      <c r="T41" s="4"/>
      <c r="U41" s="4"/>
      <c r="W41" s="25">
        <v>2001</v>
      </c>
      <c r="X41" s="3">
        <v>24</v>
      </c>
      <c r="Y41" s="25">
        <v>2023</v>
      </c>
      <c r="Z41" s="3">
        <v>24</v>
      </c>
    </row>
    <row r="42" spans="1:26" ht="18" customHeight="1" thickBot="1" x14ac:dyDescent="0.35">
      <c r="W42" s="25">
        <v>2000</v>
      </c>
      <c r="X42" s="3">
        <v>25</v>
      </c>
      <c r="Y42" s="25">
        <v>2024</v>
      </c>
      <c r="Z42" s="3">
        <v>25</v>
      </c>
    </row>
    <row r="43" spans="1:26" ht="18" customHeight="1" thickBot="1" x14ac:dyDescent="0.35">
      <c r="N43" s="9" t="s">
        <v>13</v>
      </c>
      <c r="O43" s="10" t="s">
        <v>14</v>
      </c>
      <c r="P43" s="11" t="s">
        <v>15</v>
      </c>
      <c r="Q43" s="12" t="s">
        <v>16</v>
      </c>
      <c r="W43" s="25">
        <v>1999</v>
      </c>
      <c r="X43" s="3">
        <v>26</v>
      </c>
      <c r="Y43" s="25">
        <v>2025</v>
      </c>
      <c r="Z43" s="3">
        <v>26</v>
      </c>
    </row>
    <row r="44" spans="1:26" ht="18" customHeight="1" x14ac:dyDescent="0.3">
      <c r="N44" s="17" t="str">
        <f t="shared" ref="N44:N70" si="0">IF($S$12="deutsch",O44,IF($S$12="français",P44,IF($S$12="italiano",Q44)))</f>
        <v>Instructions pour remplir le formulaire (ne seront pas imprimées)</v>
      </c>
      <c r="O44" s="18" t="s">
        <v>34</v>
      </c>
      <c r="P44" s="19" t="s">
        <v>37</v>
      </c>
      <c r="Q44" s="20" t="s">
        <v>67</v>
      </c>
    </row>
    <row r="45" spans="1:26" ht="18" customHeight="1" x14ac:dyDescent="0.3">
      <c r="N45" s="17" t="str">
        <f t="shared" si="0"/>
        <v>Calcul de la variation de prix pour les prestations des mandataires selon SIA 126</v>
      </c>
      <c r="O45" s="18" t="s">
        <v>81</v>
      </c>
      <c r="P45" s="19" t="s">
        <v>21</v>
      </c>
      <c r="Q45" s="20" t="s">
        <v>68</v>
      </c>
    </row>
    <row r="46" spans="1:26" ht="18" customHeight="1" x14ac:dyDescent="0.3">
      <c r="N46" s="17" t="str">
        <f t="shared" si="0"/>
        <v>Objet</v>
      </c>
      <c r="O46" s="18" t="s">
        <v>1</v>
      </c>
      <c r="P46" s="19" t="s">
        <v>22</v>
      </c>
      <c r="Q46" s="20" t="s">
        <v>39</v>
      </c>
    </row>
    <row r="47" spans="1:26" ht="18" customHeight="1" x14ac:dyDescent="0.3">
      <c r="N47" s="17" t="str">
        <f t="shared" si="0"/>
        <v>Maître d‘ouvrage</v>
      </c>
      <c r="O47" s="18" t="s">
        <v>79</v>
      </c>
      <c r="P47" s="19" t="s">
        <v>31</v>
      </c>
      <c r="Q47" s="20" t="s">
        <v>40</v>
      </c>
    </row>
    <row r="48" spans="1:26" ht="18" customHeight="1" x14ac:dyDescent="0.3">
      <c r="N48" s="17" t="str">
        <f t="shared" si="0"/>
        <v>Mandataire</v>
      </c>
      <c r="O48" s="18" t="s">
        <v>80</v>
      </c>
      <c r="P48" s="19" t="s">
        <v>23</v>
      </c>
      <c r="Q48" s="20" t="s">
        <v>69</v>
      </c>
    </row>
    <row r="49" spans="14:17" ht="18" customHeight="1" x14ac:dyDescent="0.3">
      <c r="N49" s="17" t="str">
        <f t="shared" si="0"/>
        <v>Date de référence</v>
      </c>
      <c r="O49" s="23" t="s">
        <v>2</v>
      </c>
      <c r="P49" s="19" t="s">
        <v>47</v>
      </c>
      <c r="Q49" s="20" t="s">
        <v>41</v>
      </c>
    </row>
    <row r="50" spans="14:17" ht="18" customHeight="1" x14ac:dyDescent="0.3">
      <c r="N50" s="17" t="str">
        <f t="shared" si="0"/>
        <v>Période d‘exécution des prestations</v>
      </c>
      <c r="O50" s="23" t="s">
        <v>3</v>
      </c>
      <c r="P50" s="19" t="s">
        <v>32</v>
      </c>
      <c r="Q50" s="20" t="s">
        <v>70</v>
      </c>
    </row>
    <row r="51" spans="14:17" ht="18" customHeight="1" x14ac:dyDescent="0.3">
      <c r="N51" s="17" t="str">
        <f t="shared" si="0"/>
        <v>du</v>
      </c>
      <c r="O51" s="23" t="s">
        <v>4</v>
      </c>
      <c r="P51" s="19" t="s">
        <v>24</v>
      </c>
      <c r="Q51" s="20" t="s">
        <v>42</v>
      </c>
    </row>
    <row r="52" spans="14:17" ht="18" customHeight="1" x14ac:dyDescent="0.3">
      <c r="N52" s="17" t="str">
        <f t="shared" si="0"/>
        <v>au</v>
      </c>
      <c r="O52" s="23" t="s">
        <v>5</v>
      </c>
      <c r="P52" s="25" t="s">
        <v>25</v>
      </c>
      <c r="Q52" s="26" t="s">
        <v>43</v>
      </c>
    </row>
    <row r="53" spans="14:17" ht="18" customHeight="1" x14ac:dyDescent="0.3">
      <c r="N53" s="17" t="str">
        <f t="shared" si="0"/>
        <v>Variation de prix en % selon SIA 126, édition 2014, art. 2:</v>
      </c>
      <c r="O53" s="23" t="s">
        <v>85</v>
      </c>
      <c r="P53" s="25" t="s">
        <v>86</v>
      </c>
      <c r="Q53" s="26" t="s">
        <v>87</v>
      </c>
    </row>
    <row r="54" spans="14:17" ht="18" customHeight="1" x14ac:dyDescent="0.3">
      <c r="N54" s="17" t="str">
        <f t="shared" si="0"/>
        <v>Montant des prestations exécutées durant la période, hors TVA, rabais déduits, retenue de garantie et escompte non déduits</v>
      </c>
      <c r="O54" s="23" t="s">
        <v>10</v>
      </c>
      <c r="P54" s="25" t="s">
        <v>33</v>
      </c>
      <c r="Q54" s="26" t="s">
        <v>71</v>
      </c>
    </row>
    <row r="55" spans="14:17" ht="18" customHeight="1" x14ac:dyDescent="0.3">
      <c r="N55" s="17" t="str">
        <f t="shared" si="0"/>
        <v>Montant de la variation de prix, hors TVA</v>
      </c>
      <c r="O55" s="23" t="s">
        <v>11</v>
      </c>
      <c r="P55" s="25" t="s">
        <v>35</v>
      </c>
      <c r="Q55" s="26" t="s">
        <v>72</v>
      </c>
    </row>
    <row r="56" spans="14:17" ht="18" customHeight="1" x14ac:dyDescent="0.3">
      <c r="N56" s="17" t="str">
        <f t="shared" si="0"/>
        <v>TVA</v>
      </c>
      <c r="O56" s="38" t="s">
        <v>6</v>
      </c>
      <c r="P56" s="39" t="s">
        <v>26</v>
      </c>
      <c r="Q56" s="40" t="s">
        <v>44</v>
      </c>
    </row>
    <row r="57" spans="14:17" ht="18" customHeight="1" x14ac:dyDescent="0.3">
      <c r="N57" s="17" t="str">
        <f t="shared" si="0"/>
        <v>Montant de la variation de prix, TVA incluse</v>
      </c>
      <c r="O57" s="38" t="s">
        <v>12</v>
      </c>
      <c r="P57" s="25" t="s">
        <v>27</v>
      </c>
      <c r="Q57" s="40" t="s">
        <v>73</v>
      </c>
    </row>
    <row r="58" spans="14:17" ht="18" customHeight="1" x14ac:dyDescent="0.3">
      <c r="N58" s="17" t="str">
        <f t="shared" si="0"/>
        <v>Établi par</v>
      </c>
      <c r="O58" s="23" t="s">
        <v>9</v>
      </c>
      <c r="P58" s="25" t="s">
        <v>28</v>
      </c>
      <c r="Q58" s="26" t="s">
        <v>51</v>
      </c>
    </row>
    <row r="59" spans="14:17" ht="18" customHeight="1" x14ac:dyDescent="0.3">
      <c r="N59" s="17" t="str">
        <f t="shared" si="0"/>
        <v>Date</v>
      </c>
      <c r="O59" s="23" t="s">
        <v>7</v>
      </c>
      <c r="P59" s="25" t="s">
        <v>29</v>
      </c>
      <c r="Q59" s="26" t="s">
        <v>45</v>
      </c>
    </row>
    <row r="60" spans="14:17" ht="18" customHeight="1" x14ac:dyDescent="0.3">
      <c r="N60" s="17" t="str">
        <f t="shared" si="0"/>
        <v>Signature</v>
      </c>
      <c r="O60" s="23" t="s">
        <v>8</v>
      </c>
      <c r="P60" s="25" t="s">
        <v>30</v>
      </c>
      <c r="Q60" s="26" t="s">
        <v>46</v>
      </c>
    </row>
    <row r="61" spans="14:17" ht="18" customHeight="1" x14ac:dyDescent="0.3">
      <c r="N61" s="17" t="str">
        <f t="shared" si="0"/>
        <v>La date de référence est la date de dépôt de l'offre.
Dans l'année civile du jour de référence, le facteur de variation de prix en % = 0 (zéro) [Art. 0.3.1, SIA 126:2014]!</v>
      </c>
      <c r="O61" s="63" t="s">
        <v>82</v>
      </c>
      <c r="P61" s="64" t="s">
        <v>83</v>
      </c>
      <c r="Q61" s="65" t="s">
        <v>84</v>
      </c>
    </row>
    <row r="62" spans="14:17" ht="18" customHeight="1" x14ac:dyDescent="0.3">
      <c r="N62" s="17" t="str">
        <f t="shared" si="0"/>
        <v xml:space="preserve">Le calcul de la variation de prix doit être chaque fois établi pour la période d'une année civile. </v>
      </c>
      <c r="O62" s="23" t="s">
        <v>36</v>
      </c>
      <c r="P62" s="25" t="s">
        <v>38</v>
      </c>
      <c r="Q62" s="26" t="s">
        <v>74</v>
      </c>
    </row>
    <row r="63" spans="14:17" ht="18" customHeight="1" x14ac:dyDescent="0.3">
      <c r="N63" s="17" t="str">
        <f t="shared" si="0"/>
        <v>Le montant est arrondi à 5 centimes.</v>
      </c>
      <c r="O63" s="23" t="s">
        <v>48</v>
      </c>
      <c r="P63" s="25" t="s">
        <v>49</v>
      </c>
      <c r="Q63" s="26" t="s">
        <v>50</v>
      </c>
    </row>
    <row r="64" spans="14:17" ht="18" customHeight="1" x14ac:dyDescent="0.3">
      <c r="N64" s="17" t="str">
        <f t="shared" si="0"/>
        <v>Marquer les cellules modifiables dans le formulaire</v>
      </c>
      <c r="O64" s="59" t="s">
        <v>53</v>
      </c>
      <c r="P64" s="60" t="s">
        <v>57</v>
      </c>
      <c r="Q64" s="61" t="s">
        <v>58</v>
      </c>
    </row>
    <row r="65" spans="14:17" ht="18" customHeight="1" x14ac:dyDescent="0.3">
      <c r="N65" s="17" t="str">
        <f t="shared" si="0"/>
        <v>Désactiver le marquage des cellules modifiables dans le formulaire</v>
      </c>
      <c r="O65" s="59" t="s">
        <v>54</v>
      </c>
      <c r="P65" s="60" t="s">
        <v>59</v>
      </c>
      <c r="Q65" s="61" t="s">
        <v>60</v>
      </c>
    </row>
    <row r="66" spans="14:17" ht="18" customHeight="1" x14ac:dyDescent="0.3">
      <c r="N66" s="17" t="str">
        <f t="shared" si="0"/>
        <v>Les cellules modifiables apparaîtront en gris clair. Les champs où il faut saisir des données apparaissent ainsi clairement.</v>
      </c>
      <c r="O66" s="59" t="s">
        <v>55</v>
      </c>
      <c r="P66" s="60" t="s">
        <v>61</v>
      </c>
      <c r="Q66" s="61" t="s">
        <v>62</v>
      </c>
    </row>
    <row r="67" spans="14:17" ht="18" customHeight="1" x14ac:dyDescent="0.3">
      <c r="N67" s="17" t="str">
        <f t="shared" si="0"/>
        <v>Les cellules modifiables apparaîtront comme le reste du document à l’impression.</v>
      </c>
      <c r="O67" s="59" t="s">
        <v>56</v>
      </c>
      <c r="P67" s="60" t="s">
        <v>63</v>
      </c>
      <c r="Q67" s="61" t="s">
        <v>64</v>
      </c>
    </row>
    <row r="68" spans="14:17" ht="18" customHeight="1" x14ac:dyDescent="0.3">
      <c r="N68" s="17" t="str">
        <f t="shared" si="0"/>
        <v>IMPORTANT: En raison de la pandémie de COVID-19 et de ses effets sur la société, la repré-sentativité des données relatives à l'estimation trimestrielle de l'évolution des salaires nominaux en 2020 est entourée d'une grande incertitude. Dans ce cas, les variations de prix en pour-cent ne peuvent pas être publiées probablement avant mi-mars 2021.</v>
      </c>
      <c r="O68" s="59" t="s">
        <v>65</v>
      </c>
      <c r="P68" s="60" t="s">
        <v>66</v>
      </c>
      <c r="Q68" s="61" t="s">
        <v>75</v>
      </c>
    </row>
    <row r="69" spans="14:17" ht="18" customHeight="1" x14ac:dyDescent="0.3">
      <c r="N69" s="17" t="str">
        <f t="shared" si="0"/>
        <v>Le facteur n'est pas encore disponible ►</v>
      </c>
      <c r="O69" s="59" t="s">
        <v>78</v>
      </c>
      <c r="P69" s="60" t="s">
        <v>76</v>
      </c>
      <c r="Q69" s="61" t="s">
        <v>77</v>
      </c>
    </row>
    <row r="70" spans="14:17" ht="18" customHeight="1" x14ac:dyDescent="0.3">
      <c r="N70" s="17" t="str">
        <f t="shared" si="0"/>
        <v>◄ Le facteur de variation des prix sera publié vers mi-juin 2026</v>
      </c>
      <c r="O70" s="59" t="s">
        <v>88</v>
      </c>
      <c r="P70" s="60" t="s">
        <v>89</v>
      </c>
      <c r="Q70" s="61" t="s">
        <v>90</v>
      </c>
    </row>
  </sheetData>
  <sheetProtection algorithmName="SHA-512" hashValue="FF9o3ymtT6LI3Xyj2rn7xzcTg6l9KNSTE3zmF2lmYFy3sDn6hXhj/Obg+TKGI04lf9WWg0V9CLbmiBHS+uTytg==" saltValue="S3jA8SBtPj25UCw2TvFABg==" spinCount="100000" sheet="1" objects="1" scenarios="1" selectLockedCells="1"/>
  <mergeCells count="14">
    <mergeCell ref="S3:U7"/>
    <mergeCell ref="S9:U9"/>
    <mergeCell ref="S10:U10"/>
    <mergeCell ref="B39:E39"/>
    <mergeCell ref="S21:U22"/>
    <mergeCell ref="S19:U20"/>
    <mergeCell ref="B14:L14"/>
    <mergeCell ref="B16:L16"/>
    <mergeCell ref="B18:L18"/>
    <mergeCell ref="A26:C28"/>
    <mergeCell ref="H26:J28"/>
    <mergeCell ref="H32:J34"/>
    <mergeCell ref="H22:I22"/>
    <mergeCell ref="A21:A22"/>
  </mergeCells>
  <conditionalFormatting sqref="A12:L41">
    <cfRule type="expression" dxfId="0" priority="1">
      <formula>IF(Status=1,NOT(CELL("Schutz",A12)))</formula>
    </cfRule>
  </conditionalFormatting>
  <dataValidations count="2">
    <dataValidation type="list" allowBlank="1" showInputMessage="1" showErrorMessage="1" sqref="S12:T12" xr:uid="{00000000-0002-0000-0000-000000000000}">
      <formula1>Sprache</formula1>
    </dataValidation>
    <dataValidation type="list" allowBlank="1" showInputMessage="1" showErrorMessage="1" sqref="S9:U9" xr:uid="{5262C10F-90BC-48E0-88E5-7D1CC504E8A8}">
      <formula1>$N$64:$N$65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64&amp;R&amp;"Arial,Standard"&amp;8Version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9"/>
  <sheetViews>
    <sheetView workbookViewId="0">
      <selection sqref="A1:A2"/>
    </sheetView>
  </sheetViews>
  <sheetFormatPr baseColWidth="10" defaultColWidth="11.3984375" defaultRowHeight="13.15" x14ac:dyDescent="0.4"/>
  <cols>
    <col min="1" max="2" width="9.1328125" style="53" customWidth="1"/>
    <col min="3" max="19" width="9.1328125" style="1" customWidth="1"/>
    <col min="20" max="16384" width="11.3984375" style="1"/>
  </cols>
  <sheetData>
    <row r="1" spans="1:27" x14ac:dyDescent="0.35">
      <c r="A1" s="75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27" x14ac:dyDescent="0.35">
      <c r="A2" s="76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spans="1:27" s="53" customFormat="1" x14ac:dyDescent="0.4">
      <c r="B3" s="53">
        <v>2000</v>
      </c>
      <c r="C3" s="53">
        <v>2001</v>
      </c>
      <c r="D3" s="53">
        <v>2002</v>
      </c>
      <c r="E3" s="53">
        <v>2003</v>
      </c>
      <c r="F3" s="53">
        <v>2004</v>
      </c>
      <c r="G3" s="53">
        <v>2005</v>
      </c>
      <c r="H3" s="53">
        <v>2006</v>
      </c>
      <c r="I3" s="53">
        <v>2007</v>
      </c>
      <c r="J3" s="53">
        <v>2008</v>
      </c>
      <c r="K3" s="53">
        <v>2009</v>
      </c>
      <c r="L3" s="53">
        <v>2010</v>
      </c>
      <c r="M3" s="53">
        <v>2011</v>
      </c>
      <c r="N3" s="53">
        <v>2012</v>
      </c>
      <c r="O3" s="53">
        <v>2013</v>
      </c>
      <c r="P3" s="53">
        <v>2014</v>
      </c>
      <c r="Q3" s="53">
        <v>2015</v>
      </c>
      <c r="R3" s="53">
        <v>2016</v>
      </c>
      <c r="S3" s="53">
        <v>2017</v>
      </c>
      <c r="T3" s="53">
        <v>2018</v>
      </c>
      <c r="U3" s="53">
        <v>2019</v>
      </c>
      <c r="V3" s="53">
        <v>2020</v>
      </c>
      <c r="W3" s="53">
        <v>2021</v>
      </c>
      <c r="X3" s="53">
        <v>2022</v>
      </c>
      <c r="Y3" s="53">
        <v>2023</v>
      </c>
      <c r="Z3" s="53">
        <v>2024</v>
      </c>
      <c r="AA3" s="53">
        <v>2025</v>
      </c>
    </row>
    <row r="4" spans="1:27" s="53" customFormat="1" x14ac:dyDescent="0.4">
      <c r="A4" s="53">
        <v>2024</v>
      </c>
      <c r="AA4" s="1">
        <v>1.52</v>
      </c>
    </row>
    <row r="5" spans="1:27" s="53" customFormat="1" x14ac:dyDescent="0.4">
      <c r="A5" s="53">
        <v>2023</v>
      </c>
      <c r="Z5" s="1">
        <v>0.55999999999999994</v>
      </c>
      <c r="AA5" s="1">
        <v>2.1</v>
      </c>
    </row>
    <row r="6" spans="1:27" s="53" customFormat="1" x14ac:dyDescent="0.4">
      <c r="A6" s="53">
        <v>2022</v>
      </c>
      <c r="Y6" s="1">
        <v>1.66</v>
      </c>
      <c r="Z6" s="1">
        <v>2.2399999999999998</v>
      </c>
      <c r="AA6" s="1">
        <v>3.81</v>
      </c>
    </row>
    <row r="7" spans="1:27" s="53" customFormat="1" x14ac:dyDescent="0.4">
      <c r="A7" s="53">
        <v>2021</v>
      </c>
      <c r="X7" s="48">
        <v>1.54</v>
      </c>
      <c r="Y7" s="1">
        <v>3.2399999999999998</v>
      </c>
      <c r="Z7" s="1">
        <v>3.83</v>
      </c>
      <c r="AA7" s="1">
        <v>5.42</v>
      </c>
    </row>
    <row r="8" spans="1:27" s="53" customFormat="1" x14ac:dyDescent="0.4">
      <c r="A8" s="53">
        <v>2020</v>
      </c>
      <c r="W8" s="48">
        <v>0.25</v>
      </c>
      <c r="X8" s="48">
        <v>1.8</v>
      </c>
      <c r="Y8" s="1">
        <v>3.5000000000000004</v>
      </c>
      <c r="Z8" s="1">
        <v>4.09</v>
      </c>
      <c r="AA8" s="1">
        <v>6.5500000000000007</v>
      </c>
    </row>
    <row r="9" spans="1:27" s="53" customFormat="1" x14ac:dyDescent="0.4">
      <c r="A9" s="53">
        <v>2019</v>
      </c>
      <c r="V9" s="48">
        <v>0.49</v>
      </c>
      <c r="W9" s="48">
        <v>0.75</v>
      </c>
      <c r="X9" s="48">
        <v>2.31</v>
      </c>
      <c r="Y9" s="1">
        <v>4.0199999999999996</v>
      </c>
      <c r="Z9" s="1">
        <v>5.3100000000000005</v>
      </c>
      <c r="AA9" s="1">
        <v>7.16</v>
      </c>
    </row>
    <row r="10" spans="1:27" x14ac:dyDescent="0.4">
      <c r="A10" s="53">
        <v>2018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>
        <v>0.41</v>
      </c>
      <c r="V10" s="48">
        <v>0.91</v>
      </c>
      <c r="W10" s="48">
        <v>1.17</v>
      </c>
      <c r="X10" s="48">
        <v>2.74</v>
      </c>
      <c r="Y10" s="1">
        <v>5.12</v>
      </c>
      <c r="Z10" s="1">
        <v>5.81</v>
      </c>
      <c r="AA10" s="1">
        <v>7.68</v>
      </c>
    </row>
    <row r="11" spans="1:27" x14ac:dyDescent="0.4">
      <c r="A11" s="53">
        <v>2017</v>
      </c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>
        <v>0.62</v>
      </c>
      <c r="U11" s="48">
        <v>1.04</v>
      </c>
      <c r="V11" s="48">
        <v>1.54</v>
      </c>
      <c r="W11" s="48">
        <v>1.81</v>
      </c>
      <c r="X11" s="48">
        <v>3.89</v>
      </c>
      <c r="Y11" s="1">
        <v>5.88</v>
      </c>
      <c r="Z11" s="1">
        <v>6.58</v>
      </c>
      <c r="AA11" s="1">
        <v>8.4599999999999991</v>
      </c>
    </row>
    <row r="12" spans="1:27" x14ac:dyDescent="0.4">
      <c r="A12" s="53">
        <v>2016</v>
      </c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>
        <v>0.14000000000000001</v>
      </c>
      <c r="T12" s="48">
        <v>0.77</v>
      </c>
      <c r="U12" s="48">
        <v>1.19</v>
      </c>
      <c r="V12" s="48">
        <v>1.69</v>
      </c>
      <c r="W12" s="48">
        <v>2.25</v>
      </c>
      <c r="X12" s="48">
        <v>4.07</v>
      </c>
      <c r="Y12" s="1">
        <v>6.0600000000000005</v>
      </c>
      <c r="Z12" s="1">
        <v>6.76</v>
      </c>
      <c r="AA12" s="1">
        <v>8.6499999999999986</v>
      </c>
    </row>
    <row r="13" spans="1:27" x14ac:dyDescent="0.4">
      <c r="A13" s="53">
        <v>2015</v>
      </c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>
        <v>0.16</v>
      </c>
      <c r="S13" s="48">
        <v>0.3</v>
      </c>
      <c r="T13" s="48">
        <v>0.93</v>
      </c>
      <c r="U13" s="48">
        <v>1.35</v>
      </c>
      <c r="V13" s="48">
        <v>2.1399999999999997</v>
      </c>
      <c r="W13" s="48">
        <v>2.44</v>
      </c>
      <c r="X13" s="48">
        <v>4.26</v>
      </c>
      <c r="Y13" s="1">
        <v>6.2600000000000007</v>
      </c>
      <c r="Z13" s="1">
        <v>6.9599999999999991</v>
      </c>
      <c r="AA13" s="1">
        <v>8.85</v>
      </c>
    </row>
    <row r="14" spans="1:27" x14ac:dyDescent="0.4">
      <c r="A14" s="53">
        <v>2014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>
        <v>0.39</v>
      </c>
      <c r="R14" s="48">
        <v>0.56000000000000005</v>
      </c>
      <c r="S14" s="48">
        <v>0.71</v>
      </c>
      <c r="T14" s="48">
        <v>1.34</v>
      </c>
      <c r="U14" s="48">
        <v>2.0299999999999998</v>
      </c>
      <c r="V14" s="48">
        <v>2.6100000000000003</v>
      </c>
      <c r="W14" s="48">
        <v>2.92</v>
      </c>
      <c r="X14" s="48">
        <v>4.75</v>
      </c>
      <c r="Y14" s="1">
        <v>6.75</v>
      </c>
      <c r="Z14" s="1">
        <v>7.46</v>
      </c>
      <c r="AA14" s="1">
        <v>9.36</v>
      </c>
    </row>
    <row r="15" spans="1:27" x14ac:dyDescent="0.4">
      <c r="A15" s="53">
        <v>2013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>
        <v>0.43</v>
      </c>
      <c r="Q15" s="48">
        <v>0.83</v>
      </c>
      <c r="R15" s="48">
        <v>1</v>
      </c>
      <c r="S15" s="48">
        <v>1.1499999999999999</v>
      </c>
      <c r="T15" s="48">
        <v>2.0499999999999998</v>
      </c>
      <c r="U15" s="48">
        <v>2.54</v>
      </c>
      <c r="V15" s="48">
        <v>3.1300000000000003</v>
      </c>
      <c r="W15" s="48">
        <v>3.44</v>
      </c>
      <c r="X15" s="48">
        <v>5.28</v>
      </c>
      <c r="Y15" s="1">
        <v>7.3</v>
      </c>
      <c r="Z15" s="1">
        <v>8</v>
      </c>
      <c r="AA15" s="1">
        <v>9.92</v>
      </c>
    </row>
    <row r="16" spans="1:27" x14ac:dyDescent="0.4">
      <c r="A16" s="53">
        <v>2012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>
        <v>0.45</v>
      </c>
      <c r="P16" s="48">
        <v>0.89</v>
      </c>
      <c r="Q16" s="48">
        <v>1.3</v>
      </c>
      <c r="R16" s="48">
        <v>1.47</v>
      </c>
      <c r="S16" s="48">
        <v>1.86</v>
      </c>
      <c r="T16" s="48">
        <v>2.59</v>
      </c>
      <c r="U16" s="48">
        <v>3.09</v>
      </c>
      <c r="V16" s="48">
        <v>3.6799999999999997</v>
      </c>
      <c r="W16" s="48">
        <v>3.9899999999999998</v>
      </c>
      <c r="X16" s="48">
        <v>5.84</v>
      </c>
      <c r="Y16" s="1">
        <v>7.870000000000001</v>
      </c>
      <c r="Z16" s="1">
        <v>8.57</v>
      </c>
      <c r="AA16" s="1">
        <v>10.51</v>
      </c>
    </row>
    <row r="17" spans="1:27" x14ac:dyDescent="0.4">
      <c r="A17" s="53">
        <v>2011</v>
      </c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>
        <v>0.62</v>
      </c>
      <c r="O17" s="48">
        <v>1.08</v>
      </c>
      <c r="P17" s="48">
        <v>1.53</v>
      </c>
      <c r="Q17" s="48">
        <v>1.94</v>
      </c>
      <c r="R17" s="48">
        <v>2.44</v>
      </c>
      <c r="S17" s="48">
        <v>2.61</v>
      </c>
      <c r="T17" s="48">
        <v>3.35</v>
      </c>
      <c r="U17" s="48">
        <v>3.84</v>
      </c>
      <c r="V17" s="48">
        <v>4.45</v>
      </c>
      <c r="W17" s="48">
        <v>4.7699999999999996</v>
      </c>
      <c r="X17" s="48">
        <v>6.63</v>
      </c>
      <c r="Y17" s="1">
        <v>8.67</v>
      </c>
      <c r="Z17" s="1">
        <v>9.379999999999999</v>
      </c>
      <c r="AA17" s="1">
        <v>11.33</v>
      </c>
    </row>
    <row r="18" spans="1:27" x14ac:dyDescent="0.4">
      <c r="A18" s="53">
        <v>2010</v>
      </c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>
        <v>1.1200000000000001</v>
      </c>
      <c r="N18" s="48">
        <v>1.75</v>
      </c>
      <c r="O18" s="48">
        <v>2.2200000000000002</v>
      </c>
      <c r="P18" s="48">
        <v>2.68</v>
      </c>
      <c r="Q18" s="48">
        <v>3.56</v>
      </c>
      <c r="R18" s="48">
        <v>3.77</v>
      </c>
      <c r="S18" s="48">
        <v>3.94</v>
      </c>
      <c r="T18" s="48">
        <v>4.6900000000000004</v>
      </c>
      <c r="U18" s="48">
        <v>5.2</v>
      </c>
      <c r="V18" s="48">
        <v>5.81</v>
      </c>
      <c r="W18" s="48">
        <v>6.13</v>
      </c>
      <c r="X18" s="48">
        <v>8.02</v>
      </c>
      <c r="Y18" s="1">
        <v>10.09</v>
      </c>
      <c r="Z18" s="1">
        <v>10.81</v>
      </c>
      <c r="AA18" s="1">
        <v>12.790000000000001</v>
      </c>
    </row>
    <row r="19" spans="1:27" x14ac:dyDescent="0.4">
      <c r="A19" s="53">
        <v>2009</v>
      </c>
      <c r="C19" s="48"/>
      <c r="D19" s="48"/>
      <c r="E19" s="48"/>
      <c r="F19" s="48"/>
      <c r="G19" s="48"/>
      <c r="H19" s="48"/>
      <c r="I19" s="48"/>
      <c r="J19" s="48"/>
      <c r="K19" s="48"/>
      <c r="L19" s="48">
        <v>0.94</v>
      </c>
      <c r="M19" s="48">
        <v>2.08</v>
      </c>
      <c r="N19" s="48">
        <v>2.72</v>
      </c>
      <c r="O19" s="48">
        <v>3.2</v>
      </c>
      <c r="P19" s="48">
        <v>4.2</v>
      </c>
      <c r="Q19" s="48">
        <v>4.6900000000000004</v>
      </c>
      <c r="R19" s="48">
        <v>4.91</v>
      </c>
      <c r="S19" s="48">
        <v>5.08</v>
      </c>
      <c r="T19" s="48">
        <v>5.84</v>
      </c>
      <c r="U19" s="48">
        <v>6.35</v>
      </c>
      <c r="V19" s="48">
        <v>6.97</v>
      </c>
      <c r="W19" s="48">
        <v>7.3</v>
      </c>
      <c r="X19" s="48">
        <v>9.2100000000000009</v>
      </c>
      <c r="Y19" s="1">
        <v>11.3</v>
      </c>
      <c r="Z19" s="1">
        <v>12.02</v>
      </c>
      <c r="AA19" s="1">
        <v>14.030000000000001</v>
      </c>
    </row>
    <row r="20" spans="1:27" x14ac:dyDescent="0.4">
      <c r="A20" s="53">
        <v>2008</v>
      </c>
      <c r="C20" s="48"/>
      <c r="D20" s="48"/>
      <c r="E20" s="48"/>
      <c r="F20" s="48"/>
      <c r="G20" s="48"/>
      <c r="H20" s="48"/>
      <c r="I20" s="48"/>
      <c r="J20" s="48"/>
      <c r="K20" s="48">
        <v>1.27</v>
      </c>
      <c r="L20" s="48">
        <v>2.23</v>
      </c>
      <c r="M20" s="48">
        <v>3.39</v>
      </c>
      <c r="N20" s="48">
        <v>4.05</v>
      </c>
      <c r="O20" s="48">
        <v>5.22</v>
      </c>
      <c r="P20" s="48">
        <v>5.75</v>
      </c>
      <c r="Q20" s="48">
        <v>6.26</v>
      </c>
      <c r="R20" s="48">
        <v>6.48</v>
      </c>
      <c r="S20" s="48">
        <v>6.65</v>
      </c>
      <c r="T20" s="48">
        <v>7.43</v>
      </c>
      <c r="U20" s="48">
        <v>7.94</v>
      </c>
      <c r="V20" s="48">
        <v>8.58</v>
      </c>
      <c r="W20" s="48">
        <v>8.91</v>
      </c>
      <c r="X20" s="48">
        <v>10.86</v>
      </c>
      <c r="Y20" s="1">
        <v>12.97</v>
      </c>
      <c r="Z20" s="1">
        <v>13.71</v>
      </c>
      <c r="AA20" s="1">
        <v>15.76</v>
      </c>
    </row>
    <row r="21" spans="1:27" x14ac:dyDescent="0.4">
      <c r="A21" s="53">
        <v>2007</v>
      </c>
      <c r="C21" s="48"/>
      <c r="D21" s="48"/>
      <c r="E21" s="48"/>
      <c r="F21" s="48"/>
      <c r="G21" s="48"/>
      <c r="H21" s="48"/>
      <c r="I21" s="48"/>
      <c r="J21" s="48">
        <v>1.93</v>
      </c>
      <c r="K21" s="48">
        <v>3.23</v>
      </c>
      <c r="L21" s="48">
        <v>4.22</v>
      </c>
      <c r="M21" s="48">
        <v>5.4</v>
      </c>
      <c r="N21" s="48">
        <v>6.99</v>
      </c>
      <c r="O21" s="48">
        <v>7.56</v>
      </c>
      <c r="P21" s="48">
        <v>8.11</v>
      </c>
      <c r="Q21" s="48">
        <v>8.6300000000000008</v>
      </c>
      <c r="R21" s="48">
        <v>8.85</v>
      </c>
      <c r="S21" s="48">
        <v>9.0299999999999994</v>
      </c>
      <c r="T21" s="48">
        <v>9.83</v>
      </c>
      <c r="U21" s="48">
        <v>10.36</v>
      </c>
      <c r="V21" s="48">
        <v>11</v>
      </c>
      <c r="W21" s="48">
        <v>11.35</v>
      </c>
      <c r="X21" s="48">
        <v>13.34</v>
      </c>
      <c r="Y21" s="1">
        <v>15.5</v>
      </c>
      <c r="Z21" s="1">
        <v>16.259999999999998</v>
      </c>
      <c r="AA21" s="1">
        <v>18.360000000000003</v>
      </c>
    </row>
    <row r="22" spans="1:27" x14ac:dyDescent="0.4">
      <c r="A22" s="53">
        <v>2006</v>
      </c>
      <c r="C22" s="48"/>
      <c r="D22" s="48"/>
      <c r="E22" s="48"/>
      <c r="F22" s="48"/>
      <c r="G22" s="48"/>
      <c r="H22" s="48"/>
      <c r="I22" s="48">
        <v>1.03</v>
      </c>
      <c r="J22" s="48">
        <v>2.99</v>
      </c>
      <c r="K22" s="48">
        <v>4.32</v>
      </c>
      <c r="L22" s="48">
        <v>5.32</v>
      </c>
      <c r="M22" s="48">
        <v>7.5</v>
      </c>
      <c r="N22" s="48">
        <v>8.2899999999999991</v>
      </c>
      <c r="O22" s="48">
        <v>8.8699999999999992</v>
      </c>
      <c r="P22" s="48">
        <v>9.43</v>
      </c>
      <c r="Q22" s="48">
        <v>9.9600000000000009</v>
      </c>
      <c r="R22" s="48">
        <v>10.19</v>
      </c>
      <c r="S22" s="48">
        <v>10.37</v>
      </c>
      <c r="T22" s="48">
        <v>11.17</v>
      </c>
      <c r="U22" s="48">
        <v>11.71</v>
      </c>
      <c r="V22" s="48">
        <v>12.370000000000001</v>
      </c>
      <c r="W22" s="48">
        <v>12.72</v>
      </c>
      <c r="X22" s="48">
        <v>14.73</v>
      </c>
      <c r="Y22" s="1">
        <v>16.919999999999998</v>
      </c>
      <c r="Z22" s="1">
        <v>17.690000000000001</v>
      </c>
      <c r="AA22" s="1">
        <v>19.82</v>
      </c>
    </row>
    <row r="23" spans="1:27" x14ac:dyDescent="0.4">
      <c r="A23" s="53">
        <v>2005</v>
      </c>
      <c r="C23" s="48"/>
      <c r="D23" s="48"/>
      <c r="E23" s="48"/>
      <c r="F23" s="48"/>
      <c r="G23" s="48"/>
      <c r="H23" s="48">
        <v>0.83</v>
      </c>
      <c r="I23" s="48">
        <v>1.88</v>
      </c>
      <c r="J23" s="48">
        <v>3.86</v>
      </c>
      <c r="K23" s="48">
        <v>5.2</v>
      </c>
      <c r="L23" s="48">
        <v>7.14</v>
      </c>
      <c r="M23" s="48">
        <v>8.5399999999999991</v>
      </c>
      <c r="N23" s="48">
        <v>9.34</v>
      </c>
      <c r="O23" s="48">
        <v>9.92</v>
      </c>
      <c r="P23" s="48">
        <v>10.49</v>
      </c>
      <c r="Q23" s="48">
        <v>11.02</v>
      </c>
      <c r="R23" s="48">
        <v>11.25</v>
      </c>
      <c r="S23" s="48">
        <v>11.43</v>
      </c>
      <c r="T23" s="48">
        <v>12.25</v>
      </c>
      <c r="U23" s="48">
        <v>12.79</v>
      </c>
      <c r="V23" s="48">
        <v>13.450000000000001</v>
      </c>
      <c r="W23" s="48">
        <v>13.81</v>
      </c>
      <c r="X23" s="48">
        <v>15.84</v>
      </c>
      <c r="Y23" s="1">
        <v>18.060000000000002</v>
      </c>
      <c r="Z23" s="1">
        <v>18.829999999999998</v>
      </c>
      <c r="AA23" s="1">
        <v>20.990000000000002</v>
      </c>
    </row>
    <row r="24" spans="1:27" x14ac:dyDescent="0.4">
      <c r="A24" s="53">
        <v>2004</v>
      </c>
      <c r="C24" s="48"/>
      <c r="D24" s="48"/>
      <c r="E24" s="48"/>
      <c r="F24" s="48"/>
      <c r="G24" s="48">
        <v>1.1100000000000001</v>
      </c>
      <c r="H24" s="48">
        <v>1.96</v>
      </c>
      <c r="I24" s="48">
        <v>3.02</v>
      </c>
      <c r="J24" s="48">
        <v>5.0199999999999996</v>
      </c>
      <c r="K24" s="48">
        <v>7.34</v>
      </c>
      <c r="L24" s="48">
        <v>8.52</v>
      </c>
      <c r="M24" s="48">
        <v>9.93</v>
      </c>
      <c r="N24" s="48">
        <v>10.75</v>
      </c>
      <c r="O24" s="48">
        <v>11.34</v>
      </c>
      <c r="P24" s="48">
        <v>11.92</v>
      </c>
      <c r="Q24" s="48">
        <v>12.45</v>
      </c>
      <c r="R24" s="48">
        <v>12.69</v>
      </c>
      <c r="S24" s="48">
        <v>12.87</v>
      </c>
      <c r="T24" s="48">
        <v>13.7</v>
      </c>
      <c r="U24" s="48">
        <v>14.25</v>
      </c>
      <c r="V24" s="48">
        <v>14.92</v>
      </c>
      <c r="W24" s="48">
        <v>15.28</v>
      </c>
      <c r="X24" s="48">
        <v>17.350000000000001</v>
      </c>
      <c r="Y24" s="1">
        <v>19.59</v>
      </c>
      <c r="Z24" s="1">
        <v>20.369999999999997</v>
      </c>
      <c r="AA24" s="1">
        <v>22.56</v>
      </c>
    </row>
    <row r="25" spans="1:27" x14ac:dyDescent="0.4">
      <c r="A25" s="53">
        <v>2003</v>
      </c>
      <c r="C25" s="48"/>
      <c r="D25" s="48"/>
      <c r="E25" s="48"/>
      <c r="F25" s="48">
        <v>0.45</v>
      </c>
      <c r="G25" s="48">
        <v>1.57</v>
      </c>
      <c r="H25" s="48">
        <v>2.42</v>
      </c>
      <c r="I25" s="48">
        <v>3.49</v>
      </c>
      <c r="J25" s="48">
        <v>6.34</v>
      </c>
      <c r="K25" s="48">
        <v>7.91</v>
      </c>
      <c r="L25" s="48">
        <v>9.1</v>
      </c>
      <c r="M25" s="48">
        <v>10.52</v>
      </c>
      <c r="N25" s="48">
        <v>11.34</v>
      </c>
      <c r="O25" s="48">
        <v>11.94</v>
      </c>
      <c r="P25" s="48">
        <v>12.52</v>
      </c>
      <c r="Q25" s="48">
        <v>13.06</v>
      </c>
      <c r="R25" s="48">
        <v>13.3</v>
      </c>
      <c r="S25" s="48">
        <v>13.48</v>
      </c>
      <c r="T25" s="48">
        <v>14.31</v>
      </c>
      <c r="U25" s="48">
        <v>14.86</v>
      </c>
      <c r="V25" s="48">
        <v>15.540000000000001</v>
      </c>
      <c r="W25" s="48">
        <v>15.909999999999998</v>
      </c>
      <c r="X25" s="48">
        <v>17.98</v>
      </c>
      <c r="Y25" s="1">
        <v>20.239999999999998</v>
      </c>
      <c r="Z25" s="1">
        <v>21.029999999999998</v>
      </c>
      <c r="AA25" s="1">
        <v>23.23</v>
      </c>
    </row>
    <row r="26" spans="1:27" x14ac:dyDescent="0.4">
      <c r="A26" s="53">
        <v>2002</v>
      </c>
      <c r="C26" s="48"/>
      <c r="D26" s="48"/>
      <c r="E26" s="48">
        <v>0.99</v>
      </c>
      <c r="F26" s="48">
        <v>1.46</v>
      </c>
      <c r="G26" s="48">
        <v>2.59</v>
      </c>
      <c r="H26" s="48">
        <v>3.45</v>
      </c>
      <c r="I26" s="48">
        <v>5.22</v>
      </c>
      <c r="J26" s="48">
        <v>7.57</v>
      </c>
      <c r="K26" s="48">
        <v>9.16</v>
      </c>
      <c r="L26" s="48">
        <v>10.36</v>
      </c>
      <c r="M26" s="48">
        <v>11.8</v>
      </c>
      <c r="N26" s="48">
        <v>12.63</v>
      </c>
      <c r="O26" s="48">
        <v>13.24</v>
      </c>
      <c r="P26" s="48">
        <v>13.83</v>
      </c>
      <c r="Q26" s="48">
        <v>14.38</v>
      </c>
      <c r="R26" s="48">
        <v>14.62</v>
      </c>
      <c r="S26" s="48">
        <v>14.81</v>
      </c>
      <c r="T26" s="48">
        <v>15.64</v>
      </c>
      <c r="U26" s="48">
        <v>16.2</v>
      </c>
      <c r="V26" s="48">
        <v>16.89</v>
      </c>
      <c r="W26" s="48">
        <v>17.260000000000002</v>
      </c>
      <c r="X26" s="48">
        <v>19.36</v>
      </c>
      <c r="Y26" s="1">
        <v>21.65</v>
      </c>
      <c r="Z26" s="1">
        <v>22.45</v>
      </c>
      <c r="AA26" s="1">
        <v>24.67</v>
      </c>
    </row>
    <row r="27" spans="1:27" x14ac:dyDescent="0.4">
      <c r="A27" s="53">
        <v>2001</v>
      </c>
      <c r="C27" s="48"/>
      <c r="D27" s="48">
        <v>1.49</v>
      </c>
      <c r="E27" s="48">
        <v>2.5099999999999998</v>
      </c>
      <c r="F27" s="48">
        <v>2.98</v>
      </c>
      <c r="G27" s="48">
        <v>4.1399999999999997</v>
      </c>
      <c r="H27" s="48">
        <v>5.77</v>
      </c>
      <c r="I27" s="48">
        <v>7.05</v>
      </c>
      <c r="J27" s="48">
        <v>9.44</v>
      </c>
      <c r="K27" s="48">
        <v>11.07</v>
      </c>
      <c r="L27" s="48">
        <v>12.29</v>
      </c>
      <c r="M27" s="48">
        <v>13.76</v>
      </c>
      <c r="N27" s="48">
        <v>14.61</v>
      </c>
      <c r="O27" s="48">
        <v>15.23</v>
      </c>
      <c r="P27" s="48">
        <v>15.83</v>
      </c>
      <c r="Q27" s="48">
        <v>16.399999999999999</v>
      </c>
      <c r="R27" s="48">
        <v>16.649999999999999</v>
      </c>
      <c r="S27" s="48">
        <v>16.84</v>
      </c>
      <c r="T27" s="48">
        <v>17.690000000000001</v>
      </c>
      <c r="U27" s="48">
        <v>18.260000000000002</v>
      </c>
      <c r="V27" s="48">
        <v>18.970000000000002</v>
      </c>
      <c r="W27" s="48">
        <v>19.34</v>
      </c>
      <c r="X27" s="48">
        <v>21.490000000000002</v>
      </c>
      <c r="Y27" s="1">
        <v>23.810000000000002</v>
      </c>
      <c r="Z27" s="1">
        <v>24.62</v>
      </c>
      <c r="AA27" s="1">
        <v>26.900000000000002</v>
      </c>
    </row>
    <row r="28" spans="1:27" x14ac:dyDescent="0.4">
      <c r="A28" s="53">
        <v>2000</v>
      </c>
      <c r="C28" s="48">
        <v>1.57</v>
      </c>
      <c r="D28" s="48">
        <v>3.1</v>
      </c>
      <c r="E28" s="48">
        <v>4.13</v>
      </c>
      <c r="F28" s="48">
        <v>4.62</v>
      </c>
      <c r="G28" s="48">
        <v>6.66</v>
      </c>
      <c r="H28" s="48">
        <v>7.7</v>
      </c>
      <c r="I28" s="48">
        <v>9</v>
      </c>
      <c r="J28" s="48">
        <v>11.44</v>
      </c>
      <c r="K28" s="48">
        <v>13.1</v>
      </c>
      <c r="L28" s="48">
        <v>14.35</v>
      </c>
      <c r="M28" s="48">
        <v>15.85</v>
      </c>
      <c r="N28" s="48">
        <v>16.72</v>
      </c>
      <c r="O28" s="48">
        <v>17.36</v>
      </c>
      <c r="P28" s="48">
        <v>17.97</v>
      </c>
      <c r="Q28" s="48">
        <v>18.55</v>
      </c>
      <c r="R28" s="48">
        <v>18.809999999999999</v>
      </c>
      <c r="S28" s="48">
        <v>19</v>
      </c>
      <c r="T28" s="48">
        <v>19.87</v>
      </c>
      <c r="U28" s="48">
        <v>20.45</v>
      </c>
      <c r="V28" s="48">
        <v>21.17</v>
      </c>
      <c r="W28" s="48">
        <v>21.560000000000002</v>
      </c>
      <c r="X28" s="48">
        <v>23.74</v>
      </c>
      <c r="Y28" s="1">
        <v>26.11</v>
      </c>
      <c r="Z28" s="1">
        <v>26.939999999999998</v>
      </c>
      <c r="AA28" s="1">
        <v>29.26</v>
      </c>
    </row>
    <row r="29" spans="1:27" ht="14.25" x14ac:dyDescent="0.45">
      <c r="A29" s="53">
        <v>1999</v>
      </c>
      <c r="B29" s="1">
        <v>0.82</v>
      </c>
      <c r="C29" s="1">
        <v>2.41</v>
      </c>
      <c r="D29" s="1">
        <v>3.95</v>
      </c>
      <c r="E29" s="1">
        <v>5</v>
      </c>
      <c r="F29" s="1">
        <v>6.3100000000000005</v>
      </c>
      <c r="G29" s="1">
        <v>7.68</v>
      </c>
      <c r="H29" s="1">
        <v>8.7200000000000006</v>
      </c>
      <c r="I29" s="1">
        <v>10.040000000000001</v>
      </c>
      <c r="J29" s="1">
        <v>12.5</v>
      </c>
      <c r="K29" s="1">
        <v>14.180000000000001</v>
      </c>
      <c r="L29" s="1">
        <v>15.440000000000001</v>
      </c>
      <c r="M29" s="1">
        <v>16.96</v>
      </c>
      <c r="N29" s="1">
        <v>17.84</v>
      </c>
      <c r="O29" s="1">
        <v>18.48</v>
      </c>
      <c r="P29" s="1">
        <v>19.09</v>
      </c>
      <c r="Q29" s="1">
        <v>19.68</v>
      </c>
      <c r="R29" s="1">
        <v>19.939999999999998</v>
      </c>
      <c r="S29" s="1">
        <v>20.13</v>
      </c>
      <c r="T29" s="1">
        <v>21.01</v>
      </c>
      <c r="U29" s="1">
        <v>21.6</v>
      </c>
      <c r="V29" s="1">
        <v>22.32</v>
      </c>
      <c r="W29">
        <v>22.71</v>
      </c>
      <c r="X29" s="1">
        <v>24.92</v>
      </c>
      <c r="Y29" s="1">
        <v>27.32</v>
      </c>
      <c r="Z29" s="1">
        <v>28.15</v>
      </c>
      <c r="AA29" s="1">
        <v>30.490000000000002</v>
      </c>
    </row>
  </sheetData>
  <mergeCells count="1">
    <mergeCell ref="A1:A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126</vt:lpstr>
      <vt:lpstr>Preisänderungsfaktoren</vt:lpstr>
      <vt:lpstr>'SIA 126'!Druckbereich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2024-10-09T09:37:47Z</cp:lastPrinted>
  <dcterms:created xsi:type="dcterms:W3CDTF">2013-11-26T10:14:06Z</dcterms:created>
  <dcterms:modified xsi:type="dcterms:W3CDTF">2025-09-15T13:58:38Z</dcterms:modified>
</cp:coreProperties>
</file>